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Kliniskt Forskningscentrum\2. Projekt (rensas)\Nationella projekt, arbetsgrupper, nätverk\Sammonitorering\"/>
    </mc:Choice>
  </mc:AlternateContent>
  <xr:revisionPtr revIDLastSave="0" documentId="13_ncr:1_{F122C390-EC24-4E87-B58E-50BBC9E5CF40}" xr6:coauthVersionLast="47" xr6:coauthVersionMax="47" xr10:uidLastSave="{00000000-0000-0000-0000-000000000000}"/>
  <workbookProtection workbookAlgorithmName="SHA-512" workbookHashValue="4CcqGAMboeoWKPxmeBBSS2utIeSMameD3kvLekgOL/MGcWI619TBZONYRqYOu5oMDt9dXuJqR971cRtaM7S6fA==" workbookSaltValue="wqOweVhqM59EM6Kk+Mcxiw==" workbookSpinCount="100000" lockStructure="1"/>
  <bookViews>
    <workbookView xWindow="-120" yWindow="-120" windowWidth="29040" windowHeight="17790" tabRatio="358" firstSheet="1" activeTab="2" xr2:uid="{00000000-000D-0000-FFFF-FFFF00000000}"/>
  </bookViews>
  <sheets>
    <sheet name="Om dokumentet" sheetId="6" r:id="rId1"/>
    <sheet name="Instruktionssida" sheetId="1" r:id="rId2"/>
    <sheet name="Tidsuppskattning" sheetId="3" r:id="rId3"/>
    <sheet name="Utökad information" sheetId="5" r:id="rId4"/>
    <sheet name="Listruta" sheetId="4" state="hidden" r:id="rId5"/>
  </sheets>
  <definedNames>
    <definedName name="_xlnm.Print_Area" localSheetId="2">Tidsuppskattning!$A$1:$K$83</definedName>
    <definedName name="_xlnm.Print_Area" localSheetId="3">'Utökad information'!$A$2:$B$28</definedName>
  </definedNames>
  <calcPr calcId="191028"/>
  <customWorkbookViews>
    <customWorkbookView name="9km7 - Personlig vy" guid="{5A092612-56C2-4912-8566-A42903545CEB}" mergeInterval="0" personalView="1" maximized="1" xWindow="-4" yWindow="-4" windowWidth="1928" windowHeight="1164" tabRatio="339" activeSheetId="3" showComments="commIndAndComment"/>
    <customWorkbookView name="Maria Skoog - Personlig vy" guid="{D31DDFCB-64A0-4B3B-8B30-CBFB54B87B5D}" mergeInterval="0" personalView="1" xWindow="303" yWindow="49" windowWidth="1848" windowHeight="898" tabRatio="339" activeSheetId="2"/>
    <customWorkbookView name="Lind Åstrand Lotta - Personlig vy" guid="{45F1B1CD-46C6-4E91-A22C-62551858FCAB}" mergeInterval="0" personalView="1" maximized="1" windowWidth="1680" windowHeight="729" tabRatio="339" activeSheetId="3"/>
    <customWorkbookView name="Åsa Michelgård Palmquist - Personal View" guid="{2B68F557-1F5C-4B1F-9079-FDFB12432AE1}" mergeInterval="0" personalView="1" maximized="1" xWindow="-8" yWindow="-8" windowWidth="1936" windowHeight="1176" tabRatio="339" activeSheetId="2"/>
    <customWorkbookView name="Cecilia Johansson - Personlig vy" guid="{CC5B971E-82B5-4589-9FEE-2E090A59123D}" mergeInterval="0" personalView="1" maximized="1" xWindow="-8" yWindow="-8" windowWidth="1936" windowHeight="1056" tabRatio="339"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3" l="1"/>
  <c r="J69" i="3"/>
  <c r="J68" i="3"/>
  <c r="J78" i="3"/>
  <c r="J77" i="3"/>
  <c r="L68" i="3" l="1"/>
  <c r="J29" i="3"/>
  <c r="J34" i="3" l="1"/>
  <c r="J13" i="3"/>
  <c r="J75" i="3" s="1"/>
  <c r="J48" i="3" l="1"/>
  <c r="J37" i="3"/>
  <c r="J57" i="3" s="1"/>
  <c r="J58" i="3" s="1"/>
  <c r="I16" i="3" l="1"/>
  <c r="G16" i="3"/>
  <c r="J76" i="3"/>
  <c r="J79" i="3" s="1"/>
  <c r="J59" i="3" l="1"/>
  <c r="J20" i="3"/>
  <c r="J39" i="3" s="1"/>
  <c r="J50" i="3" s="1"/>
  <c r="J81" i="3" s="1"/>
</calcChain>
</file>

<file path=xl/sharedStrings.xml><?xml version="1.0" encoding="utf-8"?>
<sst xmlns="http://schemas.openxmlformats.org/spreadsheetml/2006/main" count="202" uniqueCount="189">
  <si>
    <t>Instruktion till uppskattning av tid för monitoreringsuppdrag</t>
  </si>
  <si>
    <t xml:space="preserve">Denna sida ger en kort instruktion till dig som väljer att använda mallen vid uppskattning av tidsåtgång för ett monitoreringsuppdrag. </t>
  </si>
  <si>
    <t>Tidsuppskattning</t>
  </si>
  <si>
    <t>Protokoll version:</t>
  </si>
  <si>
    <t>Annat studie-nr:</t>
  </si>
  <si>
    <t xml:space="preserve">Ange bedömd monitoreringsgrad:   </t>
  </si>
  <si>
    <t>Välj</t>
  </si>
  <si>
    <t>Prövningsställe:</t>
  </si>
  <si>
    <t>Ställe1, Ställe 2, Ställe 3, osv.</t>
  </si>
  <si>
    <t>Utförd av:</t>
  </si>
  <si>
    <t>Namn</t>
  </si>
  <si>
    <t xml:space="preserve">Reviderad av: </t>
  </si>
  <si>
    <t>Datum:</t>
  </si>
  <si>
    <t>åååå-mm-dd</t>
  </si>
  <si>
    <t>Datum för revidering:</t>
  </si>
  <si>
    <r>
      <rPr>
        <b/>
        <sz val="16"/>
        <rFont val="Calibri"/>
        <family val="2"/>
        <scheme val="minor"/>
      </rPr>
      <t>Före</t>
    </r>
    <r>
      <rPr>
        <b/>
        <sz val="14"/>
        <rFont val="Calibri"/>
        <family val="2"/>
        <scheme val="minor"/>
      </rPr>
      <t>: Initieringsbesök</t>
    </r>
  </si>
  <si>
    <t>Beräknat till 1 besök/prövningsställe</t>
  </si>
  <si>
    <t>Hjälptext</t>
  </si>
  <si>
    <t>Antal prövningsställen:</t>
  </si>
  <si>
    <t>Antal forskningspersoner:</t>
  </si>
  <si>
    <t>Vid initieringsbesöket bör följande punkter ingå:</t>
  </si>
  <si>
    <t>se flik Utökad information</t>
  </si>
  <si>
    <t xml:space="preserve"> Studiens längd i år:</t>
  </si>
  <si>
    <t>Låg  grad</t>
  </si>
  <si>
    <t>Medel grad</t>
  </si>
  <si>
    <t>Hög grad</t>
  </si>
  <si>
    <t>Antal timmar för initieringsbesök:</t>
  </si>
  <si>
    <t>4h + 4h (för/efterarbete)  = 8h</t>
  </si>
  <si>
    <t>4h + 6h (för/efterarbete)  = 10h</t>
  </si>
  <si>
    <t>4h + 8h (för/efterarbete)  = 12h</t>
  </si>
  <si>
    <t>Totalt antal timmar "Före":</t>
  </si>
  <si>
    <r>
      <rPr>
        <b/>
        <sz val="16"/>
        <rFont val="Calibri"/>
        <family val="2"/>
        <scheme val="minor"/>
      </rPr>
      <t>Under</t>
    </r>
    <r>
      <rPr>
        <b/>
        <sz val="14"/>
        <rFont val="Calibri"/>
        <family val="2"/>
        <scheme val="minor"/>
      </rPr>
      <t>: monitoreringsbesök</t>
    </r>
  </si>
  <si>
    <t>Intermins besök planerade på prövningsstället</t>
  </si>
  <si>
    <t>Beräknat antal besök/prövningsställe, ca:</t>
  </si>
  <si>
    <t>till</t>
  </si>
  <si>
    <t>1. För varje monitoreringsbesök behövs viss tid för grundmonitorering:</t>
  </si>
  <si>
    <t>ca 5h</t>
  </si>
  <si>
    <t>ca 6h</t>
  </si>
  <si>
    <t>ca 7h</t>
  </si>
  <si>
    <t>Antal timmar grundmonitorering/besök:</t>
  </si>
  <si>
    <t>Totalt antal timmar för punkt 1. :</t>
  </si>
  <si>
    <t>-------------------------------------------------------------------------------------------------------------------------------------------------------------------------------------------------------------------------------------------------------------------------------------------------------------------------------------------------------------------------------------------------------------------------------------------------------------------------------------------</t>
  </si>
  <si>
    <t>2. Beräkning per forskningsperson: Monitorering av kritiska variabler, normalt 30min</t>
  </si>
  <si>
    <t>Monitorering av kritiska variabler/forskningsperson (minuter):</t>
  </si>
  <si>
    <t>•Verifiera korrekt inhämtande av samtycke</t>
  </si>
  <si>
    <t xml:space="preserve">•Primärvariabel  </t>
  </si>
  <si>
    <t>Totalt antal timmar för punkt 2. :</t>
  </si>
  <si>
    <t>3. Safetymonitorering, inkl AE review.  Kan behöva justeras utifrån hur väl safetyrapporteringen fungerar.</t>
  </si>
  <si>
    <t>ca. 2-12 minuter/forskningsperson och år</t>
  </si>
  <si>
    <t>ca. 13-25 minuter/forskningsperson och år</t>
  </si>
  <si>
    <t>ca. 26-36 minuter/forskningsperson och år</t>
  </si>
  <si>
    <t>Estimerat antal minuter safetymonitorering/  
forskningsperson och år:</t>
  </si>
  <si>
    <t>Totalt antal timmar för punkt 3. :</t>
  </si>
  <si>
    <t xml:space="preserve">4. 100% Källdataverifiering (SDV) på ett urval av forskningspersonerna. Tidsåtgång samt på hur många avgörs från studie till studie.
</t>
  </si>
  <si>
    <r>
      <t xml:space="preserve">Antal % är en uppskattning utifrån bedömning av monitoreringsgrad och </t>
    </r>
    <r>
      <rPr>
        <u/>
        <sz val="12"/>
        <rFont val="Calibri"/>
        <family val="2"/>
        <scheme val="minor"/>
      </rPr>
      <t>inkluderar inte tidsestimat i punkt 2 och 3</t>
    </r>
    <r>
      <rPr>
        <sz val="12"/>
        <rFont val="Calibri"/>
        <family val="2"/>
        <scheme val="minor"/>
      </rPr>
      <t>.</t>
    </r>
  </si>
  <si>
    <t>Ca 10-25 %</t>
  </si>
  <si>
    <t>Ca 30-45 %</t>
  </si>
  <si>
    <t>Ca 50-75 %</t>
  </si>
  <si>
    <t>Antal forskningspersoner (%) för 100% SDV:</t>
  </si>
  <si>
    <t>Antal forskningspersoner för 100% SDV:</t>
  </si>
  <si>
    <t>Få datapunkter och/eller forskningspersonsbesök 
(ca 0,5 timme/person)</t>
  </si>
  <si>
    <t xml:space="preserve">Medelmånga datapunkter och/eller forskningspersonsbesök (ca 1-2 timme/person) </t>
  </si>
  <si>
    <t>Många datapunkter och/eller forskningspersonsbesök (ca 2-3 timme/person)</t>
  </si>
  <si>
    <t>Antal timmar/forskningsperson för 100% SDV:</t>
  </si>
  <si>
    <t>Totalt antal timmar punkt 4. :</t>
  </si>
  <si>
    <t xml:space="preserve">Totalt antal timmar "Under" </t>
  </si>
  <si>
    <t>3 nivåer av tidsåtgång beroende på studiens storlek och prövningsställets erfarenhet. Efter besöket kan inga fler aktiviteter utföras av detta prövningsställe</t>
  </si>
  <si>
    <t>6h + 5h (inklusive för/efterarbete)  = 11h</t>
  </si>
  <si>
    <t>Antal timmar för stängningsbesök:</t>
  </si>
  <si>
    <t>Totalt antal timmar "Efter":</t>
  </si>
  <si>
    <t>Totalt antal timmar för monitoreringsuppdraget:</t>
  </si>
  <si>
    <t xml:space="preserve"> Beräkning av antal besök/ prövningsställe </t>
  </si>
  <si>
    <t>Beräknas 1-dag eller 2-dags monitoreringsbesök:</t>
  </si>
  <si>
    <t>Antal timmar beräknat för ett monitoreringsbesök:</t>
  </si>
  <si>
    <t>Total tid för Interimsmonitorering (undantaget grundmonitorering):</t>
  </si>
  <si>
    <t>Se punkt 2+3+4 ovan</t>
  </si>
  <si>
    <t>Beräknat antal monitoreringsbesök/prövningsställe (undantaget initiering och stängning):</t>
  </si>
  <si>
    <t>Övrig tid för uppdraget / lokal monitor</t>
  </si>
  <si>
    <t>(timmar)</t>
  </si>
  <si>
    <t>Antal lokala monitorer</t>
  </si>
  <si>
    <t>Skriv in beräknat antal monitorer för studien</t>
  </si>
  <si>
    <t xml:space="preserve">Signatur: </t>
  </si>
  <si>
    <t>Tid inläsning, e-CRF-utbildning, dokumentation:</t>
  </si>
  <si>
    <t>Medverka vid initieringsbesök:</t>
  </si>
  <si>
    <t>Tid för att deltaga i koordineringsmöte/år:</t>
  </si>
  <si>
    <t>Tid för kommunikation med koordinerande monitor/år:</t>
  </si>
  <si>
    <t>Namn:</t>
  </si>
  <si>
    <t>Övrig kommunikation med prövningsställe (timmar/prövningsställe och år):</t>
  </si>
  <si>
    <t>Total tid övrigt för alla lokala monitorer:</t>
  </si>
  <si>
    <t>Övrig tid för det koordinerande uppdraget</t>
  </si>
  <si>
    <t>Sammanställer/granskar monitoreringsplan och rapportmallar:</t>
  </si>
  <si>
    <t>Tid för koordineringsmöten(samt för och efterarbete)/år:</t>
  </si>
  <si>
    <t>Tid för kommunikation med lokal monitor/år:</t>
  </si>
  <si>
    <t>Total tid koordinerande:</t>
  </si>
  <si>
    <t>Totalt antal timmar för uppdraget:</t>
  </si>
  <si>
    <t>Vid initieringsbesök bör följande punkter ingå:</t>
  </si>
  <si>
    <t>•Prövarpärm-säkerställa att vissa essentiella dokument och tillstånd är på plats (t.ex. LV och EPM)</t>
  </si>
  <si>
    <t>•Anmälan om behandling av personuppgifter</t>
  </si>
  <si>
    <t>•Signatur och delegeringslista</t>
  </si>
  <si>
    <t>•Anmälan om inrättande om provsamling till biobank</t>
  </si>
  <si>
    <t>•Informerat samtycke-säkerställa rutin för inhämtande av samtycke</t>
  </si>
  <si>
    <t>•Genomgång studieprotokoll</t>
  </si>
  <si>
    <t>•Säkerhetsrapportering-säkerställa rutiner för AE/SAE rapportering</t>
  </si>
  <si>
    <t>•Genomgång GCP</t>
  </si>
  <si>
    <t>•Journalföring, källdata och källdataverifiering</t>
  </si>
  <si>
    <t>•Genomgång CRF (case report form)</t>
  </si>
  <si>
    <t>•Studieläkemedel-säkerställa rutiner för hantering, dokumentering, förvaring och administrering av studieläkemedel</t>
  </si>
  <si>
    <t>•Hantering av laboratorieprover, inklusive märkning, förvaring, transport</t>
  </si>
  <si>
    <t>•Säkerställa att adekvata behörigheter och resurser (lokal och personal) finns på prövningsställe</t>
  </si>
  <si>
    <t>•Monitoreringsaktiviteter, monitoreringsbesök och monitoreringslogg</t>
  </si>
  <si>
    <t>•Analys av studiedata</t>
  </si>
  <si>
    <t>•Arkivering  av studiedokumentation</t>
  </si>
  <si>
    <t>•Investigator´s Brochure (IB), produktresumé eller liknande</t>
  </si>
  <si>
    <t>•Studierapport och publicering</t>
  </si>
  <si>
    <t>•Försäkring för forskningspersoner</t>
  </si>
  <si>
    <t>Grundmonitorering inkluderar följande:</t>
  </si>
  <si>
    <t>•Prövarpärmen, inkl forskningspersonsidentifikationslista, screening/randomiseringslista, etc.</t>
  </si>
  <si>
    <t>•Förändringar i personal, resurser, lokaler?</t>
  </si>
  <si>
    <t>•Diskussion med prövaren samt slutsummering</t>
  </si>
  <si>
    <t>•Prövarpärmen komplett</t>
  </si>
  <si>
    <t>•Rapportering om avslutad studie, samt rapportering av studieresultat om relevant</t>
  </si>
  <si>
    <t>•Samla in kodkuvert</t>
  </si>
  <si>
    <t>•Säkerhetsrapportering komplett och korrekt utförd</t>
  </si>
  <si>
    <t>•Alla monitoreringsfynd korrigerade (avvikelsehantering och rapportering korrekt)</t>
  </si>
  <si>
    <t>•Arkivering</t>
  </si>
  <si>
    <t>•CRF kompletta och signerade</t>
  </si>
  <si>
    <t>Låg</t>
  </si>
  <si>
    <t>Medel</t>
  </si>
  <si>
    <t>Hög</t>
  </si>
  <si>
    <t>För lokal monitor: Tänk på att det är en fördel att delta på plats vid initieringsbesöket men att det då kan krävas mer tid för besöket.</t>
  </si>
  <si>
    <t>Rek. antal monitoreringsbesök/prövningsställe (undantaget initiering och stängning):</t>
  </si>
  <si>
    <t>Vi rekommendrar vanligtvis minst 2 besök under studiens gång. 1 besök efter att de första forskningspersonerna inkluderats och 1 besök innan stängningsbesöket.</t>
  </si>
  <si>
    <t>Antal timmar beräknat för ett monitoreringsbesök ska inkludera förarbete, monitorering på plats samt efterarbete.</t>
  </si>
  <si>
    <t>För ytterligare information om grundmonitorering se flik "utökad information"</t>
  </si>
  <si>
    <t>För ytterligare information om stängningsbesök se flik "utökad information"</t>
  </si>
  <si>
    <t>För ytterligare information om initieringsbesök se flik "utökad information"</t>
  </si>
  <si>
    <t>Tidsåtgång är en uppskattning på omfattning av data som samlas in och som ska kontrolleras och ska väljas beroende på datamängd.</t>
  </si>
  <si>
    <r>
      <t>Vid stängningsbesöket bör följande punkter ingå</t>
    </r>
    <r>
      <rPr>
        <u/>
        <sz val="12"/>
        <rFont val="Calibri"/>
        <family val="2"/>
        <scheme val="minor"/>
      </rPr>
      <t xml:space="preserve"> :</t>
    </r>
  </si>
  <si>
    <t>Denna parameter är ej beroende av studiens bedömningsgrad.</t>
  </si>
  <si>
    <t>CTIS nummer:</t>
  </si>
  <si>
    <t>Samverkansmonitorering med koordinerande monitor</t>
  </si>
  <si>
    <t>Detta dokument är framtaget och kvalitetssäkrat av Kliniska Studier Sverige.</t>
  </si>
  <si>
    <t>Vi utvecklar och erbjuder stöd för kliniska studier i hälso- och sjukvården.</t>
  </si>
  <si>
    <t>Stödet vi erbjuder ger goda förutsättningar för kliniska studier av hög kvalitet.</t>
  </si>
  <si>
    <t>Tidsuppskattning för monitoreringsuppdrag</t>
  </si>
  <si>
    <t xml:space="preserve">Om  man inte på förhand kan se vad som är rimligt kan mittenvärdet av den valda graden användas för vägledning.  </t>
  </si>
  <si>
    <t>Summa för alla prövningsställen och forskningspersoner (under)</t>
  </si>
  <si>
    <t>Summa för alla prövningsställen (efter)</t>
  </si>
  <si>
    <t>Summa för monitorering (före, under och efter) för alla prövningsställen</t>
  </si>
  <si>
    <t xml:space="preserve">Iordningställer studiespecifika mallar: </t>
  </si>
  <si>
    <t>Om koordinerande inte håller SIV ska denna posten fördelas ut till lokal monitor</t>
  </si>
  <si>
    <t xml:space="preserve">Mall framtagen av utvecklingssatsning samverkansmonitorering och förvaltas av arbetsgruppen för samverkansmonitorering inom nodsamarbetet Kliniska Studier Sverige. </t>
  </si>
  <si>
    <t xml:space="preserve">Studietitel: </t>
  </si>
  <si>
    <t xml:space="preserve">I uträkningen ges förslag på tidsschabloner för de olika graderna av monitorering (Låg, Medel, Hög). Idén är att följa tidsschablonerna för den valda graden. Det finns ett par parametrar där intervall anges, och här ska man bedöma och ange lämplig nivå utifrån studien. Vid avsteg bör man notera anledning till detta för tydlighet på lämpligt ställe i dokumentet .   </t>
  </si>
  <si>
    <r>
      <rPr>
        <b/>
        <sz val="11"/>
        <color theme="1"/>
        <rFont val="Arial"/>
        <family val="2"/>
      </rPr>
      <t>Notera</t>
    </r>
    <r>
      <rPr>
        <sz val="11"/>
        <color theme="1"/>
        <rFont val="Arial"/>
        <family val="2"/>
      </rPr>
      <t xml:space="preserve"> att tidsåtgång för källdataverifiering av datapunkter estimeras separat från bedömd monitoreringsgrad. Därför har den ingen färgkod. </t>
    </r>
  </si>
  <si>
    <t>OBS. Tillkommer ca 0,5 h/SAE-rapportgranskning. Svårt att estimera i förväg och tid bör tas med som löptid i avtal. Andra oförutsedda händelser som kan påverka tiden kan vara t.ex. amendments och mycket ny personal. Även detta bör tas hänsyn till i avtal.</t>
  </si>
  <si>
    <r>
      <rPr>
        <u/>
        <sz val="11"/>
        <color theme="1"/>
        <rFont val="Calibri"/>
        <family val="2"/>
        <scheme val="minor"/>
      </rPr>
      <t xml:space="preserve">Notera: </t>
    </r>
    <r>
      <rPr>
        <sz val="11"/>
        <color theme="1"/>
        <rFont val="Calibri"/>
        <family val="2"/>
        <scheme val="minor"/>
      </rPr>
      <t>En del punkter kan vara genomgångna på t.ex. startuppmöten eller på annat sätt delgivna prövningsstället och behöver då inte ingå i ett initieringsbesök om detta är kontrollerat</t>
    </r>
  </si>
  <si>
    <t>•Studieläkemedel-säkerställa rutiner för ev. randomisering och kodbrytning</t>
  </si>
  <si>
    <t>•Forskningspersonsidentifikationslista och screeninglog, samt ev. randomiseringslista</t>
  </si>
  <si>
    <t>•Patientdagbok, frågeformulär samt ev. patientkort</t>
  </si>
  <si>
    <t>•Referensvärden för laboratoriedata samt ackrediteringsbevis</t>
  </si>
  <si>
    <t>•Rekryteringshastighet</t>
  </si>
  <si>
    <t>•Avvikelsehantering – Har något speciellt hänt sedan sist och hur hanterades det? Säkerställa dokumentation etc så att det inte händer igen. Ev. kodbrytning.</t>
  </si>
  <si>
    <t xml:space="preserve">•Studieläkemedel – följa upp hantering, dokumentering, förvaring och administrering av studieläkemedel, samt ev. randomisering och kodbrytning </t>
  </si>
  <si>
    <r>
      <rPr>
        <i/>
        <u/>
        <sz val="11"/>
        <color theme="1"/>
        <rFont val="Calibri"/>
        <family val="2"/>
        <scheme val="minor"/>
      </rPr>
      <t>Notera:</t>
    </r>
    <r>
      <rPr>
        <i/>
        <sz val="11"/>
        <color theme="1"/>
        <rFont val="Calibri"/>
        <family val="2"/>
        <scheme val="minor"/>
      </rPr>
      <t xml:space="preserve"> En del punkter kan vara genomgångna vid tidigare monitoreringsbesök eller utföras av andra roller i studien och behöver då inte ingå i ett stängningsbesök </t>
    </r>
  </si>
  <si>
    <t>Vid Stängningsbesök kan följande punkter ingå:</t>
  </si>
  <si>
    <t>•Drug accountability och destruktion</t>
  </si>
  <si>
    <t>•Monitoreringslogg komplett</t>
  </si>
  <si>
    <t>Version 3.1</t>
  </si>
  <si>
    <t>Dokumentet upprättades 2023-12-14</t>
  </si>
  <si>
    <t>Blå fält ska fyllas i manuellt, alla blå fält måste fyllas i för att beräkningen skall bli korrekt. Överst i C1 anges den bedömda monitoreringsgraden man valt (se dokument Bedömning monitoreringsgrad - mall).</t>
  </si>
  <si>
    <t>Studiens längd: Ange här hur länge studien ska monitoreras (vanligen t.o.m. sista forskningspersons sista besök). En ev. långtidsuppföljning kräver inte alltid monitorering av monitor.</t>
  </si>
  <si>
    <t>Summa för alla prövningsställen (före)</t>
  </si>
  <si>
    <t>Punkt 1: Uträkning använder: 1) antal timmar valt för grundmonitorering *2)  antal prövningsställen * 3) antal beräknade besök (se nedan under ' Beräkning av antal besök/ prövningsställe')</t>
  </si>
  <si>
    <t>Vid behov av fler besök kan denna ruta ändras manuellt för att uppskattning skall bli rättvisande. (Tänk då på att formeln försvinner och rutan inte kommer uppdateras)</t>
  </si>
  <si>
    <t>Övrig kommunikation utöver uppföljning av monitoreringsbesök, t.ex: frågor och support</t>
  </si>
  <si>
    <t>För monitoreringsbesök och stängningsbesök (initiering håller koordinerande redan i)</t>
  </si>
  <si>
    <t>Beräknat med 20% för för-/efterarbete</t>
  </si>
  <si>
    <t>Översyn av kvalitetsgranskning, ca. 1 timme/rapport:</t>
  </si>
  <si>
    <t>Hålla initieringsmöte för alla prövningsställen:</t>
  </si>
  <si>
    <t>Total tid övrigt för lokal monitor/site:</t>
  </si>
  <si>
    <t>4h + 5h (inklusive för/efterarbete)  = 9h</t>
  </si>
  <si>
    <t>8h + 5h (inklusive för/efterarbete)  = 13h</t>
  </si>
  <si>
    <r>
      <rPr>
        <b/>
        <sz val="16"/>
        <rFont val="Calibri"/>
        <family val="2"/>
        <scheme val="minor"/>
      </rPr>
      <t>Efter</t>
    </r>
    <r>
      <rPr>
        <b/>
        <sz val="14"/>
        <rFont val="Calibri"/>
        <family val="2"/>
        <scheme val="minor"/>
      </rPr>
      <t>: Stängningsbesök</t>
    </r>
  </si>
  <si>
    <t>Notera: kontroll av SAE-rapportgranskning är svårt att estimera i förväg och tid bör tas med som löptid i avtal. t.ex: Tillkommer ca. 30 min/SAE</t>
  </si>
  <si>
    <t>•Verifiera inkl/exkl kriterier, att korrekt forskningsperson inkluderats</t>
  </si>
  <si>
    <t>Notera: tid ska inkludera diskussion samt för-/efterarbete och är beroende på studiens storlek och komplexitet.</t>
  </si>
  <si>
    <t xml:space="preserve">Exempel på 3 nivåer av tidsåtgång beroende på bedömd monitoreringsgrad för studien, samt beroende på behov av innehåll och genomgång. </t>
  </si>
  <si>
    <t>Monitoreringsgrad bedöms enligt dokument Bedömning monitoreringsgrad 
och är vägledande för de val man gör nedan av tid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</si>
</sst>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quot; timmar som inte är per site&quot;"/>
  </numFmts>
  <fonts count="47" x14ac:knownFonts="1">
    <font>
      <sz val="11"/>
      <color theme="1"/>
      <name val="Calibri"/>
      <family val="2"/>
      <scheme val="minor"/>
    </font>
    <font>
      <sz val="11"/>
      <color theme="1"/>
      <name val="Arial"/>
      <family val="2"/>
    </font>
    <font>
      <b/>
      <sz val="14"/>
      <name val="Calibri"/>
      <family val="2"/>
      <scheme val="minor"/>
    </font>
    <font>
      <sz val="10"/>
      <name val="Calibri"/>
      <family val="2"/>
      <scheme val="minor"/>
    </font>
    <font>
      <b/>
      <sz val="10"/>
      <name val="Calibri"/>
      <family val="2"/>
      <scheme val="minor"/>
    </font>
    <font>
      <sz val="14"/>
      <name val="Calibri"/>
      <family val="2"/>
      <scheme val="minor"/>
    </font>
    <font>
      <b/>
      <u/>
      <sz val="12"/>
      <name val="Calibri"/>
      <family val="2"/>
      <scheme val="minor"/>
    </font>
    <font>
      <b/>
      <sz val="14"/>
      <color theme="1"/>
      <name val="Calibri"/>
      <family val="2"/>
      <scheme val="minor"/>
    </font>
    <font>
      <sz val="11"/>
      <color rgb="FF000000"/>
      <name val="Arial"/>
      <family val="2"/>
    </font>
    <font>
      <sz val="12"/>
      <name val="Calibri"/>
      <family val="2"/>
      <scheme val="minor"/>
    </font>
    <font>
      <b/>
      <sz val="12"/>
      <color theme="1"/>
      <name val="Calibri"/>
      <family val="2"/>
      <scheme val="minor"/>
    </font>
    <font>
      <b/>
      <sz val="11"/>
      <name val="Calibri"/>
      <family val="2"/>
      <scheme val="minor"/>
    </font>
    <font>
      <sz val="11"/>
      <color theme="0" tint="-0.34998626667073579"/>
      <name val="Calibri"/>
      <family val="2"/>
      <scheme val="minor"/>
    </font>
    <font>
      <b/>
      <sz val="12"/>
      <name val="Calibri"/>
      <family val="2"/>
      <scheme val="minor"/>
    </font>
    <font>
      <b/>
      <sz val="11"/>
      <color theme="1"/>
      <name val="Arial"/>
      <family val="2"/>
    </font>
    <font>
      <sz val="11"/>
      <color rgb="FFFF0000"/>
      <name val="Arial"/>
      <family val="2"/>
    </font>
    <font>
      <i/>
      <sz val="12"/>
      <name val="Calibri"/>
      <family val="2"/>
      <scheme val="minor"/>
    </font>
    <font>
      <sz val="12"/>
      <color theme="0" tint="-0.34998626667073579"/>
      <name val="Calibri"/>
      <family val="2"/>
      <scheme val="minor"/>
    </font>
    <font>
      <sz val="9"/>
      <color theme="1"/>
      <name val="Segoe UI"/>
      <family val="2"/>
    </font>
    <font>
      <sz val="20"/>
      <color theme="1"/>
      <name val="Calibri"/>
      <family val="2"/>
      <scheme val="minor"/>
    </font>
    <font>
      <sz val="11"/>
      <name val="Calibri"/>
      <family val="2"/>
      <scheme val="minor"/>
    </font>
    <font>
      <sz val="11"/>
      <color rgb="FF9C5700"/>
      <name val="Calibri"/>
      <family val="2"/>
      <scheme val="minor"/>
    </font>
    <font>
      <i/>
      <sz val="11"/>
      <color theme="1"/>
      <name val="Calibri"/>
      <family val="2"/>
      <scheme val="minor"/>
    </font>
    <font>
      <i/>
      <sz val="11"/>
      <name val="Calibri"/>
      <family val="2"/>
      <scheme val="minor"/>
    </font>
    <font>
      <b/>
      <sz val="14"/>
      <color theme="0" tint="-0.34998626667073579"/>
      <name val="Calibri"/>
      <family val="2"/>
      <scheme val="minor"/>
    </font>
    <font>
      <sz val="11"/>
      <color theme="1"/>
      <name val="Calibri"/>
      <family val="2"/>
      <scheme val="minor"/>
    </font>
    <font>
      <b/>
      <sz val="16"/>
      <name val="Calibri"/>
      <family val="2"/>
      <scheme val="minor"/>
    </font>
    <font>
      <b/>
      <sz val="11"/>
      <color theme="1"/>
      <name val="Calibri"/>
      <family val="2"/>
      <scheme val="minor"/>
    </font>
    <font>
      <u/>
      <sz val="11"/>
      <color theme="10"/>
      <name val="Calibri"/>
      <family val="2"/>
      <scheme val="minor"/>
    </font>
    <font>
      <i/>
      <sz val="12"/>
      <color theme="1"/>
      <name val="Calibri"/>
      <family val="2"/>
      <scheme val="minor"/>
    </font>
    <font>
      <b/>
      <i/>
      <sz val="12"/>
      <name val="Calibri"/>
      <family val="2"/>
      <scheme val="minor"/>
    </font>
    <font>
      <u/>
      <sz val="11"/>
      <color theme="1"/>
      <name val="Calibri"/>
      <family val="2"/>
      <scheme val="minor"/>
    </font>
    <font>
      <u/>
      <sz val="12"/>
      <name val="Calibri"/>
      <family val="2"/>
      <scheme val="minor"/>
    </font>
    <font>
      <sz val="14"/>
      <color theme="1"/>
      <name val="Calibri"/>
      <family val="2"/>
      <scheme val="minor"/>
    </font>
    <font>
      <b/>
      <i/>
      <sz val="12"/>
      <color rgb="FFFF0000"/>
      <name val="Calibri"/>
      <family val="2"/>
      <scheme val="minor"/>
    </font>
    <font>
      <i/>
      <u/>
      <sz val="11"/>
      <color theme="1"/>
      <name val="Calibri"/>
      <family val="2"/>
      <scheme val="minor"/>
    </font>
    <font>
      <b/>
      <sz val="14"/>
      <color rgb="FF7496D2"/>
      <name val="Calibri"/>
      <family val="2"/>
      <scheme val="minor"/>
    </font>
    <font>
      <sz val="10"/>
      <color rgb="FF454545"/>
      <name val="Courier New"/>
      <family val="3"/>
    </font>
    <font>
      <b/>
      <sz val="28"/>
      <color rgb="FF003651"/>
      <name val="Arial"/>
      <family val="2"/>
    </font>
    <font>
      <sz val="20"/>
      <color rgb="FF003651"/>
      <name val="Arial"/>
      <family val="2"/>
    </font>
    <font>
      <b/>
      <sz val="12"/>
      <color rgb="FF003651"/>
      <name val="Arial"/>
      <family val="2"/>
    </font>
    <font>
      <sz val="12"/>
      <color rgb="FF003651"/>
      <name val="Arial"/>
      <family val="2"/>
    </font>
    <font>
      <b/>
      <sz val="28"/>
      <color rgb="FF000000"/>
      <name val="Calibri"/>
      <family val="2"/>
      <scheme val="minor"/>
    </font>
    <font>
      <sz val="11"/>
      <color rgb="FF000000"/>
      <name val="Calibri"/>
      <family val="2"/>
      <scheme val="minor"/>
    </font>
    <font>
      <b/>
      <sz val="12"/>
      <color rgb="FFFFFFFF"/>
      <name val="Arial"/>
      <family val="2"/>
    </font>
    <font>
      <sz val="12"/>
      <color rgb="FFFFFFFF"/>
      <name val="Arial"/>
      <family val="2"/>
    </font>
    <font>
      <b/>
      <sz val="24"/>
      <color rgb="FF003651"/>
      <name val="Arial"/>
      <family val="2"/>
    </font>
  </fonts>
  <fills count="18">
    <fill>
      <patternFill patternType="none"/>
    </fill>
    <fill>
      <patternFill patternType="gray125"/>
    </fill>
    <fill>
      <patternFill patternType="solid">
        <fgColor rgb="FFFFFF99"/>
        <bgColor indexed="64"/>
      </patternFill>
    </fill>
    <fill>
      <patternFill patternType="solid">
        <fgColor rgb="FFFFCCCC"/>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B7DDC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8"/>
        <bgColor indexed="64"/>
      </patternFill>
    </fill>
    <fill>
      <patternFill patternType="solid">
        <fgColor theme="2" tint="-9.9978637043366805E-2"/>
        <bgColor indexed="64"/>
      </patternFill>
    </fill>
    <fill>
      <patternFill patternType="solid">
        <fgColor theme="0"/>
        <bgColor indexed="64"/>
      </patternFill>
    </fill>
    <fill>
      <patternFill patternType="solid">
        <fgColor rgb="FFFFEB9C"/>
      </patternFill>
    </fill>
    <fill>
      <patternFill patternType="solid">
        <fgColor rgb="FFFFFFCC"/>
      </patternFill>
    </fill>
    <fill>
      <patternFill patternType="solid">
        <fgColor theme="5" tint="0.39997558519241921"/>
        <bgColor indexed="64"/>
      </patternFill>
    </fill>
    <fill>
      <patternFill patternType="solid">
        <fgColor rgb="FFC777E7"/>
        <bgColor indexed="64"/>
      </patternFill>
    </fill>
    <fill>
      <patternFill patternType="solid">
        <fgColor rgb="FFFFFFFF"/>
        <bgColor rgb="FF000000"/>
      </patternFill>
    </fill>
    <fill>
      <patternFill patternType="solid">
        <fgColor rgb="FF003651"/>
        <bgColor rgb="FF00000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rgb="FFB2B2B2"/>
      </right>
      <top style="thin">
        <color rgb="FFB2B2B2"/>
      </top>
      <bottom/>
      <diagonal/>
    </border>
    <border>
      <left style="medium">
        <color indexed="64"/>
      </left>
      <right style="thin">
        <color rgb="FFB2B2B2"/>
      </right>
      <top/>
      <bottom/>
      <diagonal/>
    </border>
    <border>
      <left style="medium">
        <color indexed="64"/>
      </left>
      <right style="thin">
        <color rgb="FFB2B2B2"/>
      </right>
      <top/>
      <bottom style="thin">
        <color rgb="FFB2B2B2"/>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rgb="FFB2B2B2"/>
      </top>
      <bottom/>
      <diagonal/>
    </border>
    <border>
      <left style="medium">
        <color indexed="64"/>
      </left>
      <right/>
      <top/>
      <bottom style="thin">
        <color rgb="FFB2B2B2"/>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rgb="FFB2B2B2"/>
      </right>
      <top style="thin">
        <color rgb="FFB2B2B2"/>
      </top>
      <bottom style="thin">
        <color rgb="FFB2B2B2"/>
      </bottom>
      <diagonal/>
    </border>
    <border>
      <left/>
      <right style="thin">
        <color rgb="FFB2B2B2"/>
      </right>
      <top style="thin">
        <color rgb="FFB2B2B2"/>
      </top>
      <bottom/>
      <diagonal/>
    </border>
    <border>
      <left/>
      <right style="thin">
        <color rgb="FFB2B2B2"/>
      </right>
      <top/>
      <bottom style="thin">
        <color rgb="FFB2B2B2"/>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s>
  <cellStyleXfs count="4">
    <xf numFmtId="0" fontId="0" fillId="0" borderId="0"/>
    <xf numFmtId="0" fontId="21" fillId="12" borderId="0" applyNumberFormat="0" applyBorder="0" applyAlignment="0" applyProtection="0"/>
    <xf numFmtId="0" fontId="25" fillId="13" borderId="24" applyNumberFormat="0" applyFont="0" applyAlignment="0" applyProtection="0"/>
    <xf numFmtId="0" fontId="28" fillId="0" borderId="0" applyNumberFormat="0" applyFill="0" applyBorder="0" applyAlignment="0" applyProtection="0"/>
  </cellStyleXfs>
  <cellXfs count="268">
    <xf numFmtId="0" fontId="0" fillId="0" borderId="0" xfId="0"/>
    <xf numFmtId="0" fontId="10" fillId="0" borderId="0" xfId="0" applyFont="1"/>
    <xf numFmtId="0" fontId="10" fillId="4" borderId="0" xfId="0" applyFont="1" applyFill="1" applyAlignment="1">
      <alignment wrapText="1"/>
    </xf>
    <xf numFmtId="0" fontId="13" fillId="2" borderId="0" xfId="0" applyFont="1" applyFill="1" applyAlignment="1">
      <alignment horizontal="left" vertical="top" wrapText="1"/>
    </xf>
    <xf numFmtId="0" fontId="13" fillId="3" borderId="0" xfId="0" applyFont="1" applyFill="1" applyAlignment="1">
      <alignment horizontal="left" vertical="top" wrapText="1"/>
    </xf>
    <xf numFmtId="0" fontId="0" fillId="0" borderId="0" xfId="0" applyProtection="1">
      <protection locked="0"/>
    </xf>
    <xf numFmtId="0" fontId="13" fillId="0" borderId="2" xfId="0" applyFont="1" applyBorder="1" applyAlignment="1" applyProtection="1">
      <alignment vertical="top"/>
      <protection locked="0"/>
    </xf>
    <xf numFmtId="0" fontId="33" fillId="9" borderId="39" xfId="0" applyFont="1" applyFill="1" applyBorder="1" applyAlignment="1" applyProtection="1">
      <alignment horizontal="center"/>
      <protection locked="0"/>
    </xf>
    <xf numFmtId="0" fontId="2" fillId="8" borderId="2" xfId="0" applyFont="1" applyFill="1" applyBorder="1" applyAlignment="1" applyProtection="1">
      <alignment horizontal="right"/>
      <protection locked="0"/>
    </xf>
    <xf numFmtId="0" fontId="2" fillId="8" borderId="1" xfId="0" applyFont="1" applyFill="1" applyBorder="1" applyAlignment="1" applyProtection="1">
      <alignment horizontal="right"/>
      <protection locked="0"/>
    </xf>
    <xf numFmtId="0" fontId="2" fillId="8" borderId="32" xfId="0" applyFont="1" applyFill="1" applyBorder="1" applyProtection="1">
      <protection locked="0"/>
    </xf>
    <xf numFmtId="0" fontId="7" fillId="8" borderId="1" xfId="0" applyFont="1" applyFill="1" applyBorder="1" applyProtection="1">
      <protection locked="0"/>
    </xf>
    <xf numFmtId="0" fontId="2" fillId="8" borderId="1" xfId="0" applyFont="1" applyFill="1" applyBorder="1" applyProtection="1">
      <protection locked="0"/>
    </xf>
    <xf numFmtId="0" fontId="2" fillId="8" borderId="3" xfId="0" applyFont="1" applyFill="1" applyBorder="1" applyProtection="1">
      <protection locked="0"/>
    </xf>
    <xf numFmtId="0" fontId="2" fillId="8" borderId="2" xfId="0" applyFont="1" applyFill="1" applyBorder="1" applyProtection="1">
      <protection locked="0"/>
    </xf>
    <xf numFmtId="0" fontId="0" fillId="0" borderId="11" xfId="0" applyBorder="1" applyProtection="1">
      <protection locked="0"/>
    </xf>
    <xf numFmtId="0" fontId="27" fillId="0" borderId="16" xfId="0" applyFont="1" applyBorder="1" applyProtection="1">
      <protection locked="0"/>
    </xf>
    <xf numFmtId="0" fontId="27" fillId="0" borderId="11" xfId="0" applyFont="1" applyBorder="1" applyProtection="1">
      <protection locked="0"/>
    </xf>
    <xf numFmtId="0" fontId="27" fillId="0" borderId="0" xfId="0" applyFont="1" applyProtection="1">
      <protection locked="0"/>
    </xf>
    <xf numFmtId="164" fontId="36" fillId="7" borderId="23" xfId="0" applyNumberFormat="1" applyFont="1" applyFill="1" applyBorder="1" applyAlignment="1" applyProtection="1">
      <alignment horizontal="right"/>
      <protection locked="0"/>
    </xf>
    <xf numFmtId="0" fontId="27" fillId="0" borderId="35" xfId="0" applyFont="1" applyBorder="1" applyProtection="1">
      <protection locked="0"/>
    </xf>
    <xf numFmtId="0" fontId="0" fillId="0" borderId="48" xfId="0" applyBorder="1" applyProtection="1">
      <protection locked="0"/>
    </xf>
    <xf numFmtId="0" fontId="2" fillId="8" borderId="17" xfId="0" applyFont="1" applyFill="1" applyBorder="1" applyProtection="1">
      <protection locked="0"/>
    </xf>
    <xf numFmtId="0" fontId="7" fillId="8" borderId="17" xfId="0" applyFont="1" applyFill="1" applyBorder="1" applyProtection="1">
      <protection locked="0"/>
    </xf>
    <xf numFmtId="0" fontId="2" fillId="8" borderId="32" xfId="0" applyFont="1" applyFill="1" applyBorder="1" applyAlignment="1" applyProtection="1">
      <alignment horizontal="right"/>
      <protection locked="0"/>
    </xf>
    <xf numFmtId="0" fontId="13" fillId="0" borderId="1" xfId="0" applyFont="1" applyBorder="1" applyAlignment="1">
      <alignment horizontal="right" vertical="top"/>
    </xf>
    <xf numFmtId="0" fontId="29" fillId="0" borderId="0" xfId="0" applyFont="1"/>
    <xf numFmtId="0" fontId="13" fillId="0" borderId="2" xfId="0" applyFont="1" applyBorder="1" applyAlignment="1">
      <alignment horizontal="right" vertical="top"/>
    </xf>
    <xf numFmtId="0" fontId="2" fillId="0" borderId="0" xfId="0" applyFont="1" applyAlignment="1">
      <alignment horizontal="right" vertical="top"/>
    </xf>
    <xf numFmtId="0" fontId="9" fillId="11" borderId="30" xfId="0" applyFont="1" applyFill="1" applyBorder="1"/>
    <xf numFmtId="0" fontId="16" fillId="0" borderId="0" xfId="0" applyFont="1"/>
    <xf numFmtId="0" fontId="9" fillId="11" borderId="0" xfId="0" applyFont="1" applyFill="1" applyAlignment="1">
      <alignment vertical="top"/>
    </xf>
    <xf numFmtId="0" fontId="0" fillId="11" borderId="0" xfId="0" applyFill="1"/>
    <xf numFmtId="0" fontId="17" fillId="11" borderId="30" xfId="0" applyFont="1" applyFill="1" applyBorder="1"/>
    <xf numFmtId="0" fontId="0" fillId="11" borderId="16" xfId="0" applyFill="1" applyBorder="1"/>
    <xf numFmtId="0" fontId="17" fillId="11" borderId="16" xfId="0" applyFont="1" applyFill="1" applyBorder="1" applyAlignment="1">
      <alignment vertical="top"/>
    </xf>
    <xf numFmtId="0" fontId="17" fillId="11" borderId="14" xfId="0" applyFont="1" applyFill="1" applyBorder="1"/>
    <xf numFmtId="0" fontId="11" fillId="11" borderId="25" xfId="0" applyFont="1" applyFill="1" applyBorder="1" applyAlignment="1">
      <alignment vertical="top"/>
    </xf>
    <xf numFmtId="0" fontId="11" fillId="11" borderId="0" xfId="0" applyFont="1" applyFill="1" applyAlignment="1">
      <alignment vertical="top"/>
    </xf>
    <xf numFmtId="0" fontId="12" fillId="11" borderId="0" xfId="0" applyFont="1" applyFill="1" applyAlignment="1">
      <alignment vertical="top"/>
    </xf>
    <xf numFmtId="0" fontId="12" fillId="11" borderId="16" xfId="0" applyFont="1" applyFill="1" applyBorder="1" applyAlignment="1">
      <alignment vertical="top"/>
    </xf>
    <xf numFmtId="0" fontId="12" fillId="11" borderId="16" xfId="0" applyFont="1" applyFill="1" applyBorder="1"/>
    <xf numFmtId="0" fontId="2" fillId="7" borderId="6" xfId="0" applyFont="1" applyFill="1" applyBorder="1" applyAlignment="1">
      <alignment vertical="center"/>
    </xf>
    <xf numFmtId="0" fontId="13" fillId="7" borderId="4" xfId="0" applyFont="1" applyFill="1" applyBorder="1" applyAlignment="1">
      <alignment horizontal="left" vertical="center"/>
    </xf>
    <xf numFmtId="0" fontId="13" fillId="7" borderId="4" xfId="0" applyFont="1" applyFill="1" applyBorder="1" applyAlignment="1">
      <alignment horizontal="center" vertical="center"/>
    </xf>
    <xf numFmtId="0" fontId="2" fillId="7" borderId="4" xfId="0" applyFont="1" applyFill="1" applyBorder="1"/>
    <xf numFmtId="0" fontId="3" fillId="7" borderId="4" xfId="0" applyFont="1" applyFill="1" applyBorder="1"/>
    <xf numFmtId="0" fontId="3" fillId="7" borderId="5" xfId="0" applyFont="1" applyFill="1" applyBorder="1"/>
    <xf numFmtId="0" fontId="30" fillId="13" borderId="24" xfId="2" applyFont="1" applyAlignment="1" applyProtection="1">
      <alignment horizontal="center"/>
    </xf>
    <xf numFmtId="0" fontId="9" fillId="0" borderId="8" xfId="0" applyFont="1" applyBorder="1"/>
    <xf numFmtId="0" fontId="9" fillId="0" borderId="0" xfId="0" applyFont="1"/>
    <xf numFmtId="0" fontId="2" fillId="0" borderId="2" xfId="0" applyFont="1" applyBorder="1" applyAlignment="1">
      <alignment horizontal="right"/>
    </xf>
    <xf numFmtId="0" fontId="3" fillId="0" borderId="11" xfId="0" applyFont="1" applyBorder="1"/>
    <xf numFmtId="0" fontId="16" fillId="13" borderId="24" xfId="2" applyFont="1" applyProtection="1"/>
    <xf numFmtId="0" fontId="0" fillId="0" borderId="22" xfId="0" applyBorder="1"/>
    <xf numFmtId="0" fontId="2" fillId="0" borderId="1" xfId="0" applyFont="1" applyBorder="1" applyAlignment="1">
      <alignment horizontal="right"/>
    </xf>
    <xf numFmtId="0" fontId="34" fillId="13" borderId="26" xfId="2" applyFont="1" applyBorder="1" applyAlignment="1" applyProtection="1">
      <alignment horizontal="left"/>
    </xf>
    <xf numFmtId="0" fontId="6" fillId="0" borderId="8" xfId="0" applyFont="1" applyBorder="1" applyAlignment="1">
      <alignment vertical="top"/>
    </xf>
    <xf numFmtId="0" fontId="6" fillId="0" borderId="0" xfId="0" applyFont="1" applyAlignment="1">
      <alignment vertical="top" wrapText="1"/>
    </xf>
    <xf numFmtId="0" fontId="28" fillId="0" borderId="0" xfId="3" applyBorder="1" applyProtection="1"/>
    <xf numFmtId="0" fontId="3" fillId="0" borderId="8" xfId="0" applyFont="1" applyBorder="1" applyAlignment="1">
      <alignment wrapText="1"/>
    </xf>
    <xf numFmtId="0" fontId="3" fillId="0" borderId="0" xfId="0" applyFont="1" applyAlignment="1">
      <alignment wrapText="1"/>
    </xf>
    <xf numFmtId="0" fontId="2" fillId="7" borderId="3" xfId="0" applyFont="1" applyFill="1" applyBorder="1" applyAlignment="1">
      <alignment horizontal="right"/>
    </xf>
    <xf numFmtId="164" fontId="2" fillId="7" borderId="3" xfId="0" applyNumberFormat="1" applyFont="1" applyFill="1" applyBorder="1"/>
    <xf numFmtId="0" fontId="30" fillId="13" borderId="24" xfId="2" applyFont="1" applyProtection="1"/>
    <xf numFmtId="0" fontId="3" fillId="0" borderId="9" xfId="0" applyFont="1" applyBorder="1" applyAlignment="1">
      <alignment wrapText="1"/>
    </xf>
    <xf numFmtId="0" fontId="3" fillId="0" borderId="10" xfId="0" applyFont="1" applyBorder="1" applyAlignment="1">
      <alignment wrapText="1"/>
    </xf>
    <xf numFmtId="0" fontId="0" fillId="0" borderId="4" xfId="0" applyBorder="1"/>
    <xf numFmtId="0" fontId="3" fillId="0" borderId="12" xfId="0" applyFont="1" applyBorder="1"/>
    <xf numFmtId="0" fontId="3" fillId="11" borderId="0" xfId="0" applyFont="1" applyFill="1" applyAlignment="1">
      <alignment wrapText="1"/>
    </xf>
    <xf numFmtId="0" fontId="3" fillId="11" borderId="10" xfId="0" applyFont="1" applyFill="1" applyBorder="1" applyAlignment="1">
      <alignment wrapText="1"/>
    </xf>
    <xf numFmtId="0" fontId="3" fillId="11" borderId="4" xfId="0" applyFont="1" applyFill="1" applyBorder="1" applyAlignment="1">
      <alignment wrapText="1"/>
    </xf>
    <xf numFmtId="0" fontId="3" fillId="11" borderId="10" xfId="0" applyFont="1" applyFill="1" applyBorder="1"/>
    <xf numFmtId="0" fontId="2" fillId="7" borderId="4" xfId="0" applyFont="1" applyFill="1" applyBorder="1" applyAlignment="1">
      <alignment vertical="center"/>
    </xf>
    <xf numFmtId="0" fontId="13" fillId="7" borderId="4" xfId="0" applyFont="1" applyFill="1" applyBorder="1" applyAlignment="1">
      <alignment horizontal="center" vertical="center" wrapText="1"/>
    </xf>
    <xf numFmtId="49" fontId="13" fillId="7" borderId="4" xfId="0" applyNumberFormat="1" applyFont="1" applyFill="1" applyBorder="1" applyAlignment="1">
      <alignment horizontal="left" vertical="center"/>
    </xf>
    <xf numFmtId="1" fontId="13" fillId="7" borderId="4" xfId="0" applyNumberFormat="1" applyFont="1" applyFill="1" applyBorder="1" applyAlignment="1">
      <alignment horizontal="right" vertical="top"/>
    </xf>
    <xf numFmtId="1" fontId="13" fillId="7" borderId="4" xfId="0" applyNumberFormat="1" applyFont="1" applyFill="1" applyBorder="1" applyAlignment="1">
      <alignment horizontal="center" vertical="top"/>
    </xf>
    <xf numFmtId="1" fontId="13" fillId="7" borderId="4" xfId="0" applyNumberFormat="1" applyFont="1" applyFill="1" applyBorder="1" applyAlignment="1">
      <alignment horizontal="left" vertical="top"/>
    </xf>
    <xf numFmtId="0" fontId="0" fillId="7" borderId="4" xfId="0" applyFill="1" applyBorder="1"/>
    <xf numFmtId="0" fontId="19" fillId="7" borderId="5" xfId="0" applyFont="1" applyFill="1" applyBorder="1"/>
    <xf numFmtId="0" fontId="6" fillId="0" borderId="38" xfId="0" applyFont="1" applyBorder="1" applyAlignment="1">
      <alignment vertical="top"/>
    </xf>
    <xf numFmtId="0" fontId="6" fillId="0" borderId="7" xfId="0" applyFont="1" applyBorder="1" applyAlignment="1">
      <alignment vertical="top" wrapText="1"/>
    </xf>
    <xf numFmtId="0" fontId="28" fillId="0" borderId="7" xfId="3" applyBorder="1" applyProtection="1"/>
    <xf numFmtId="0" fontId="0" fillId="0" borderId="7" xfId="0" applyBorder="1"/>
    <xf numFmtId="0" fontId="37" fillId="0" borderId="0" xfId="0" applyFont="1"/>
    <xf numFmtId="0" fontId="0" fillId="0" borderId="0" xfId="0" applyAlignment="1">
      <alignment vertical="center"/>
    </xf>
    <xf numFmtId="0" fontId="19" fillId="0" borderId="34" xfId="0" applyFont="1" applyBorder="1"/>
    <xf numFmtId="0" fontId="23" fillId="0" borderId="0" xfId="0" applyFont="1" applyAlignment="1">
      <alignment vertical="top"/>
    </xf>
    <xf numFmtId="0" fontId="19" fillId="0" borderId="11" xfId="0" applyFont="1" applyBorder="1"/>
    <xf numFmtId="0" fontId="2" fillId="0" borderId="32" xfId="0" applyFont="1" applyBorder="1" applyAlignment="1">
      <alignment horizontal="right"/>
    </xf>
    <xf numFmtId="0" fontId="3" fillId="0" borderId="8" xfId="0" applyFont="1" applyBorder="1"/>
    <xf numFmtId="0" fontId="3" fillId="0" borderId="0" xfId="0" applyFont="1"/>
    <xf numFmtId="0" fontId="24" fillId="0" borderId="0" xfId="0" applyFont="1"/>
    <xf numFmtId="0" fontId="2" fillId="0" borderId="33" xfId="0" applyFont="1" applyBorder="1" applyAlignment="1">
      <alignment horizontal="right"/>
    </xf>
    <xf numFmtId="164" fontId="2" fillId="7" borderId="23" xfId="0" applyNumberFormat="1" applyFont="1" applyFill="1" applyBorder="1"/>
    <xf numFmtId="0" fontId="6" fillId="0" borderId="8" xfId="0" applyFont="1" applyBorder="1" applyAlignment="1">
      <alignment horizontal="left"/>
    </xf>
    <xf numFmtId="0" fontId="6" fillId="0" borderId="0" xfId="0" applyFont="1" applyAlignment="1">
      <alignment horizontal="left"/>
    </xf>
    <xf numFmtId="0" fontId="20" fillId="0" borderId="8" xfId="0" applyFont="1" applyBorder="1"/>
    <xf numFmtId="0" fontId="20" fillId="0" borderId="0" xfId="0" applyFont="1"/>
    <xf numFmtId="0" fontId="2" fillId="0" borderId="6" xfId="0" applyFont="1" applyBorder="1" applyAlignment="1">
      <alignment horizontal="right"/>
    </xf>
    <xf numFmtId="164" fontId="2" fillId="10" borderId="3" xfId="0" applyNumberFormat="1" applyFont="1" applyFill="1" applyBorder="1"/>
    <xf numFmtId="0" fontId="3" fillId="0" borderId="11" xfId="0" quotePrefix="1" applyFont="1" applyBorder="1" applyAlignment="1">
      <alignment horizontal="left" vertical="top"/>
    </xf>
    <xf numFmtId="49" fontId="2" fillId="0" borderId="1" xfId="0" applyNumberFormat="1" applyFont="1" applyBorder="1" applyAlignment="1">
      <alignment horizontal="right" wrapText="1"/>
    </xf>
    <xf numFmtId="0" fontId="16" fillId="13" borderId="36" xfId="2" applyFont="1" applyBorder="1" applyAlignment="1" applyProtection="1">
      <alignment wrapText="1"/>
    </xf>
    <xf numFmtId="0" fontId="4" fillId="0" borderId="8" xfId="0" applyFont="1" applyBorder="1" applyAlignment="1">
      <alignment wrapText="1"/>
    </xf>
    <xf numFmtId="0" fontId="4" fillId="0" borderId="0" xfId="0" applyFont="1" applyAlignment="1">
      <alignment wrapText="1"/>
    </xf>
    <xf numFmtId="164" fontId="2" fillId="5" borderId="2" xfId="0" applyNumberFormat="1" applyFont="1" applyFill="1" applyBorder="1"/>
    <xf numFmtId="0" fontId="13" fillId="0" borderId="8" xfId="0" applyFont="1" applyBorder="1"/>
    <xf numFmtId="0" fontId="13" fillId="0" borderId="0" xfId="0" applyFont="1"/>
    <xf numFmtId="0" fontId="4" fillId="0" borderId="0" xfId="0" applyFont="1"/>
    <xf numFmtId="0" fontId="13" fillId="0" borderId="0" xfId="0" applyFont="1" applyAlignment="1">
      <alignment horizontal="center" vertical="top" wrapText="1"/>
    </xf>
    <xf numFmtId="0" fontId="16" fillId="13" borderId="24" xfId="2" applyFont="1" applyAlignment="1" applyProtection="1">
      <alignment vertical="center"/>
    </xf>
    <xf numFmtId="0" fontId="29" fillId="13" borderId="24" xfId="2" applyFont="1" applyProtection="1"/>
    <xf numFmtId="0" fontId="2" fillId="7" borderId="6" xfId="0" applyFont="1" applyFill="1" applyBorder="1" applyAlignment="1">
      <alignment horizontal="right"/>
    </xf>
    <xf numFmtId="0" fontId="30" fillId="13" borderId="24" xfId="2" quotePrefix="1" applyFont="1" applyProtection="1"/>
    <xf numFmtId="0" fontId="3" fillId="0" borderId="9" xfId="0" applyFont="1" applyBorder="1"/>
    <xf numFmtId="0" fontId="3" fillId="0" borderId="10" xfId="0" applyFont="1" applyBorder="1"/>
    <xf numFmtId="0" fontId="0" fillId="0" borderId="10" xfId="0" applyBorder="1"/>
    <xf numFmtId="0" fontId="5" fillId="0" borderId="10" xfId="0" applyFont="1" applyBorder="1" applyAlignment="1">
      <alignment horizontal="right" vertical="top"/>
    </xf>
    <xf numFmtId="0" fontId="2" fillId="11" borderId="4" xfId="0" applyFont="1" applyFill="1" applyBorder="1" applyAlignment="1">
      <alignment horizontal="right"/>
    </xf>
    <xf numFmtId="0" fontId="5" fillId="11" borderId="4" xfId="0" applyFont="1" applyFill="1" applyBorder="1" applyAlignment="1">
      <alignment horizontal="right" vertical="top"/>
    </xf>
    <xf numFmtId="0" fontId="3" fillId="11" borderId="4" xfId="0" applyFont="1" applyFill="1" applyBorder="1"/>
    <xf numFmtId="164" fontId="13" fillId="7" borderId="4" xfId="0" applyNumberFormat="1" applyFont="1" applyFill="1" applyBorder="1" applyAlignment="1">
      <alignment horizontal="left" vertical="top"/>
    </xf>
    <xf numFmtId="0" fontId="9" fillId="0" borderId="38" xfId="0" applyFont="1" applyBorder="1"/>
    <xf numFmtId="0" fontId="9" fillId="0" borderId="7" xfId="0" applyFont="1" applyBorder="1"/>
    <xf numFmtId="0" fontId="3" fillId="0" borderId="7" xfId="0" applyFont="1" applyBorder="1"/>
    <xf numFmtId="0" fontId="3" fillId="0" borderId="34" xfId="0" applyFont="1" applyBorder="1"/>
    <xf numFmtId="0" fontId="6" fillId="0" borderId="8" xfId="0" applyFont="1" applyBorder="1"/>
    <xf numFmtId="0" fontId="2" fillId="0" borderId="0" xfId="0" applyFont="1" applyAlignment="1">
      <alignment horizontal="right"/>
    </xf>
    <xf numFmtId="0" fontId="3" fillId="0" borderId="21" xfId="0" applyFont="1" applyBorder="1"/>
    <xf numFmtId="0" fontId="2" fillId="0" borderId="4" xfId="0" applyFont="1" applyBorder="1" applyAlignment="1">
      <alignment horizontal="right"/>
    </xf>
    <xf numFmtId="0" fontId="2" fillId="0" borderId="4" xfId="0" applyFont="1" applyBorder="1"/>
    <xf numFmtId="0" fontId="3" fillId="0" borderId="4" xfId="0" applyFont="1" applyBorder="1"/>
    <xf numFmtId="0" fontId="3" fillId="11" borderId="0" xfId="0" applyFont="1" applyFill="1"/>
    <xf numFmtId="0" fontId="0" fillId="0" borderId="38" xfId="0" applyBorder="1"/>
    <xf numFmtId="0" fontId="5" fillId="0" borderId="7" xfId="1" applyFont="1" applyFill="1" applyBorder="1" applyAlignment="1" applyProtection="1">
      <alignment horizontal="center"/>
    </xf>
    <xf numFmtId="0" fontId="34" fillId="13" borderId="26" xfId="2" applyFont="1" applyBorder="1" applyAlignment="1" applyProtection="1">
      <alignment horizontal="left" wrapText="1"/>
    </xf>
    <xf numFmtId="0" fontId="0" fillId="0" borderId="8" xfId="0" applyBorder="1"/>
    <xf numFmtId="1" fontId="7" fillId="11" borderId="1" xfId="0" applyNumberFormat="1" applyFont="1" applyFill="1" applyBorder="1" applyAlignment="1">
      <alignment horizontal="right" shrinkToFit="1"/>
    </xf>
    <xf numFmtId="0" fontId="0" fillId="0" borderId="11" xfId="0" applyBorder="1"/>
    <xf numFmtId="0" fontId="29" fillId="13" borderId="41" xfId="2" applyFont="1" applyBorder="1" applyProtection="1"/>
    <xf numFmtId="0" fontId="0" fillId="0" borderId="34" xfId="0" applyBorder="1"/>
    <xf numFmtId="0" fontId="7" fillId="0" borderId="31" xfId="0" applyFont="1" applyBorder="1"/>
    <xf numFmtId="0" fontId="27" fillId="0" borderId="11" xfId="0" applyFont="1" applyBorder="1"/>
    <xf numFmtId="164" fontId="7" fillId="7" borderId="32" xfId="0" applyNumberFormat="1" applyFont="1" applyFill="1" applyBorder="1"/>
    <xf numFmtId="0" fontId="7" fillId="0" borderId="8" xfId="0" applyFont="1" applyBorder="1"/>
    <xf numFmtId="0" fontId="27" fillId="0" borderId="0" xfId="0" applyFont="1"/>
    <xf numFmtId="0" fontId="2" fillId="7" borderId="4" xfId="0" applyFont="1" applyFill="1" applyBorder="1" applyAlignment="1">
      <alignment horizontal="right"/>
    </xf>
    <xf numFmtId="164" fontId="2" fillId="7" borderId="23" xfId="0" applyNumberFormat="1" applyFont="1" applyFill="1" applyBorder="1" applyAlignment="1">
      <alignment horizontal="right" shrinkToFit="1"/>
    </xf>
    <xf numFmtId="0" fontId="2" fillId="0" borderId="31" xfId="0" applyFont="1" applyBorder="1" applyAlignment="1">
      <alignment vertical="top"/>
    </xf>
    <xf numFmtId="0" fontId="18" fillId="0" borderId="11" xfId="0" applyFont="1" applyBorder="1" applyAlignment="1">
      <alignment vertical="center"/>
    </xf>
    <xf numFmtId="0" fontId="0" fillId="0" borderId="0" xfId="0" applyAlignment="1">
      <alignment horizontal="right"/>
    </xf>
    <xf numFmtId="0" fontId="27" fillId="0" borderId="8" xfId="0" applyFont="1" applyBorder="1"/>
    <xf numFmtId="0" fontId="34" fillId="13" borderId="41" xfId="2" applyFont="1" applyBorder="1" applyProtection="1"/>
    <xf numFmtId="0" fontId="2" fillId="0" borderId="31" xfId="0" applyFont="1" applyBorder="1"/>
    <xf numFmtId="0" fontId="30" fillId="13" borderId="41" xfId="2" applyFont="1" applyBorder="1" applyProtection="1"/>
    <xf numFmtId="0" fontId="2" fillId="0" borderId="8" xfId="0" applyFont="1" applyBorder="1"/>
    <xf numFmtId="0" fontId="0" fillId="0" borderId="9" xfId="0" applyBorder="1"/>
    <xf numFmtId="0" fontId="0" fillId="0" borderId="12" xfId="0" applyBorder="1"/>
    <xf numFmtId="0" fontId="0" fillId="11" borderId="8" xfId="0" applyFill="1" applyBorder="1"/>
    <xf numFmtId="0" fontId="16" fillId="13" borderId="41" xfId="2" applyFont="1" applyBorder="1" applyProtection="1"/>
    <xf numFmtId="164" fontId="2" fillId="7" borderId="23" xfId="0" applyNumberFormat="1" applyFont="1" applyFill="1" applyBorder="1" applyAlignment="1">
      <alignment horizontal="right"/>
    </xf>
    <xf numFmtId="165" fontId="16" fillId="13" borderId="41" xfId="2" applyNumberFormat="1" applyFont="1" applyBorder="1" applyAlignment="1" applyProtection="1">
      <alignment horizontal="left"/>
    </xf>
    <xf numFmtId="0" fontId="20" fillId="11" borderId="8" xfId="0" applyFont="1" applyFill="1" applyBorder="1"/>
    <xf numFmtId="164" fontId="2" fillId="7" borderId="46" xfId="0" applyNumberFormat="1" applyFont="1" applyFill="1" applyBorder="1" applyAlignment="1">
      <alignment horizontal="right"/>
    </xf>
    <xf numFmtId="164" fontId="7" fillId="7" borderId="1" xfId="0" applyNumberFormat="1" applyFont="1" applyFill="1" applyBorder="1"/>
    <xf numFmtId="164" fontId="7" fillId="7" borderId="23" xfId="0" applyNumberFormat="1" applyFont="1" applyFill="1" applyBorder="1"/>
    <xf numFmtId="0" fontId="7" fillId="0" borderId="0" xfId="0" applyFont="1" applyAlignment="1">
      <alignment horizontal="right"/>
    </xf>
    <xf numFmtId="164" fontId="7" fillId="0" borderId="0" xfId="0" applyNumberFormat="1" applyFont="1"/>
    <xf numFmtId="0" fontId="7" fillId="0" borderId="3" xfId="0" applyFont="1" applyBorder="1" applyAlignment="1">
      <alignment horizontal="right"/>
    </xf>
    <xf numFmtId="1" fontId="2" fillId="0" borderId="3" xfId="0" applyNumberFormat="1" applyFont="1" applyBorder="1"/>
    <xf numFmtId="0" fontId="5" fillId="0" borderId="8" xfId="1" applyFont="1" applyFill="1" applyBorder="1" applyAlignment="1" applyProtection="1"/>
    <xf numFmtId="0" fontId="2" fillId="0" borderId="0" xfId="1" applyFont="1" applyFill="1" applyBorder="1" applyAlignment="1" applyProtection="1"/>
    <xf numFmtId="0" fontId="7" fillId="11" borderId="0" xfId="0" applyFont="1" applyFill="1"/>
    <xf numFmtId="0" fontId="22" fillId="11" borderId="1" xfId="0" applyFont="1" applyFill="1" applyBorder="1"/>
    <xf numFmtId="0" fontId="22" fillId="11" borderId="1" xfId="0" applyFont="1" applyFill="1" applyBorder="1" applyAlignment="1">
      <alignment horizontal="left" vertical="top" wrapText="1"/>
    </xf>
    <xf numFmtId="0" fontId="22" fillId="11" borderId="1" xfId="0" applyFont="1" applyFill="1" applyBorder="1" applyAlignment="1">
      <alignment horizontal="left" vertical="top"/>
    </xf>
    <xf numFmtId="0" fontId="23" fillId="11" borderId="1" xfId="0" applyFont="1" applyFill="1" applyBorder="1" applyAlignment="1">
      <alignment vertical="top" wrapText="1"/>
    </xf>
    <xf numFmtId="0" fontId="23" fillId="11" borderId="1" xfId="0" applyFont="1" applyFill="1" applyBorder="1" applyAlignment="1">
      <alignment vertical="top"/>
    </xf>
    <xf numFmtId="0" fontId="23" fillId="11" borderId="1" xfId="0" applyFont="1" applyFill="1" applyBorder="1" applyAlignment="1">
      <alignment wrapText="1"/>
    </xf>
    <xf numFmtId="0" fontId="8" fillId="0" borderId="0" xfId="0" applyFont="1" applyAlignment="1">
      <alignment vertical="center" wrapText="1"/>
    </xf>
    <xf numFmtId="0" fontId="1" fillId="0" borderId="0" xfId="0" applyFont="1" applyAlignment="1">
      <alignment vertical="top" wrapText="1"/>
    </xf>
    <xf numFmtId="0" fontId="0" fillId="0" borderId="0" xfId="0" applyAlignment="1">
      <alignment wrapText="1"/>
    </xf>
    <xf numFmtId="0" fontId="15" fillId="0" borderId="0" xfId="0" applyFont="1" applyAlignment="1">
      <alignment vertical="center" wrapText="1"/>
    </xf>
    <xf numFmtId="0" fontId="1" fillId="0" borderId="0" xfId="0" applyFont="1" applyAlignment="1">
      <alignment wrapText="1"/>
    </xf>
    <xf numFmtId="0" fontId="42" fillId="16" borderId="0" xfId="0" applyFont="1" applyFill="1"/>
    <xf numFmtId="0" fontId="38" fillId="16" borderId="0" xfId="0" applyFont="1" applyFill="1" applyAlignment="1">
      <alignment wrapText="1"/>
    </xf>
    <xf numFmtId="0" fontId="43" fillId="16" borderId="0" xfId="0" applyFont="1" applyFill="1"/>
    <xf numFmtId="0" fontId="39" fillId="16" borderId="0" xfId="0" applyFont="1" applyFill="1"/>
    <xf numFmtId="0" fontId="40" fillId="16" borderId="0" xfId="0" applyFont="1" applyFill="1"/>
    <xf numFmtId="0" fontId="41" fillId="16" borderId="0" xfId="0" applyFont="1" applyFill="1"/>
    <xf numFmtId="0" fontId="43" fillId="17" borderId="0" xfId="0" applyFont="1" applyFill="1"/>
    <xf numFmtId="0" fontId="44" fillId="17" borderId="0" xfId="0" applyFont="1" applyFill="1" applyAlignment="1">
      <alignment horizontal="left" vertical="center" indent="8"/>
    </xf>
    <xf numFmtId="0" fontId="45" fillId="17" borderId="0" xfId="0" applyFont="1" applyFill="1" applyAlignment="1">
      <alignment horizontal="left" indent="13"/>
    </xf>
    <xf numFmtId="0" fontId="45" fillId="17" borderId="0" xfId="0" applyFont="1" applyFill="1" applyAlignment="1">
      <alignment horizontal="left" vertical="top" indent="11"/>
    </xf>
    <xf numFmtId="0" fontId="14" fillId="0" borderId="0" xfId="0" applyFont="1" applyAlignment="1">
      <alignment vertical="center" wrapText="1"/>
    </xf>
    <xf numFmtId="0" fontId="46" fillId="0" borderId="0" xfId="0" applyFont="1" applyAlignment="1">
      <alignment horizontal="left" vertical="center" wrapText="1"/>
    </xf>
    <xf numFmtId="0" fontId="7" fillId="0" borderId="7" xfId="0" applyFont="1" applyBorder="1" applyAlignment="1">
      <alignment horizontal="center" wrapText="1"/>
    </xf>
    <xf numFmtId="0" fontId="16" fillId="13" borderId="26" xfId="2" applyFont="1" applyBorder="1" applyAlignment="1" applyProtection="1">
      <alignment horizontal="left" vertical="top" wrapText="1"/>
    </xf>
    <xf numFmtId="0" fontId="16" fillId="13" borderId="27" xfId="2" applyFont="1" applyBorder="1" applyAlignment="1" applyProtection="1">
      <alignment horizontal="left" vertical="top" wrapText="1"/>
    </xf>
    <xf numFmtId="0" fontId="16" fillId="13" borderId="28" xfId="2" applyFont="1" applyBorder="1" applyAlignment="1" applyProtection="1">
      <alignment horizontal="left" vertical="top" wrapText="1"/>
    </xf>
    <xf numFmtId="0" fontId="11" fillId="6" borderId="20" xfId="0" applyFont="1" applyFill="1" applyBorder="1" applyAlignment="1">
      <alignment horizontal="center" wrapText="1"/>
    </xf>
    <xf numFmtId="0" fontId="11" fillId="6" borderId="15" xfId="0" applyFont="1" applyFill="1" applyBorder="1" applyAlignment="1">
      <alignment horizontal="center" wrapText="1"/>
    </xf>
    <xf numFmtId="0" fontId="11" fillId="6" borderId="31" xfId="0" applyFont="1" applyFill="1" applyBorder="1" applyAlignment="1">
      <alignment horizontal="center"/>
    </xf>
    <xf numFmtId="0" fontId="11" fillId="6" borderId="16" xfId="0" applyFont="1" applyFill="1" applyBorder="1" applyAlignment="1">
      <alignment horizontal="center"/>
    </xf>
    <xf numFmtId="0" fontId="4" fillId="2" borderId="0" xfId="0" applyFont="1" applyFill="1" applyAlignment="1">
      <alignment horizontal="center" wrapText="1"/>
    </xf>
    <xf numFmtId="0" fontId="11" fillId="2" borderId="16" xfId="0" applyFont="1" applyFill="1" applyBorder="1" applyAlignment="1">
      <alignment horizontal="center" wrapText="1"/>
    </xf>
    <xf numFmtId="0" fontId="11" fillId="3" borderId="16" xfId="0" applyFont="1" applyFill="1" applyBorder="1" applyAlignment="1">
      <alignment horizontal="center"/>
    </xf>
    <xf numFmtId="0" fontId="11" fillId="2" borderId="15" xfId="0" applyFont="1" applyFill="1" applyBorder="1" applyAlignment="1">
      <alignment horizontal="center" wrapText="1"/>
    </xf>
    <xf numFmtId="0" fontId="11" fillId="3" borderId="0" xfId="0" applyFont="1" applyFill="1" applyAlignment="1">
      <alignment horizontal="center" wrapText="1"/>
    </xf>
    <xf numFmtId="0" fontId="16" fillId="13" borderId="36" xfId="2" applyFont="1" applyBorder="1" applyAlignment="1" applyProtection="1">
      <alignment horizontal="left" wrapText="1"/>
    </xf>
    <xf numFmtId="0" fontId="16" fillId="13" borderId="8" xfId="2" applyFont="1" applyBorder="1" applyAlignment="1" applyProtection="1">
      <alignment horizontal="left" wrapText="1"/>
    </xf>
    <xf numFmtId="0" fontId="16" fillId="13" borderId="37" xfId="2" applyFont="1" applyBorder="1" applyAlignment="1" applyProtection="1">
      <alignment horizontal="left" wrapText="1"/>
    </xf>
    <xf numFmtId="0" fontId="3" fillId="0" borderId="8" xfId="0" quotePrefix="1" applyFont="1" applyBorder="1" applyAlignment="1">
      <alignment horizontal="left" vertical="top"/>
    </xf>
    <xf numFmtId="0" fontId="3" fillId="0" borderId="0" xfId="0" quotePrefix="1" applyFont="1" applyAlignment="1">
      <alignment horizontal="left" vertical="top"/>
    </xf>
    <xf numFmtId="0" fontId="3" fillId="0" borderId="11" xfId="0" quotePrefix="1" applyFont="1" applyBorder="1" applyAlignment="1">
      <alignment horizontal="left" vertical="top"/>
    </xf>
    <xf numFmtId="0" fontId="2" fillId="0" borderId="1" xfId="0" applyFont="1" applyBorder="1" applyAlignment="1">
      <alignment horizontal="right"/>
    </xf>
    <xf numFmtId="0" fontId="11" fillId="6" borderId="8" xfId="0" applyFont="1" applyFill="1" applyBorder="1" applyAlignment="1">
      <alignment horizontal="center" wrapText="1"/>
    </xf>
    <xf numFmtId="0" fontId="11" fillId="6" borderId="0" xfId="0" applyFont="1" applyFill="1" applyAlignment="1">
      <alignment horizontal="center" wrapText="1"/>
    </xf>
    <xf numFmtId="0" fontId="11" fillId="2" borderId="0" xfId="0" applyFont="1" applyFill="1" applyAlignment="1">
      <alignment horizontal="center" wrapText="1"/>
    </xf>
    <xf numFmtId="0" fontId="9" fillId="0" borderId="18" xfId="0" applyFont="1" applyBorder="1" applyAlignment="1" applyProtection="1">
      <alignment horizontal="left" vertical="top"/>
      <protection locked="0"/>
    </xf>
    <xf numFmtId="0" fontId="9" fillId="0" borderId="14" xfId="0" applyFont="1" applyBorder="1" applyAlignment="1" applyProtection="1">
      <alignment horizontal="left" vertical="top"/>
      <protection locked="0"/>
    </xf>
    <xf numFmtId="0" fontId="9" fillId="0" borderId="13"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16" fillId="0" borderId="13" xfId="0" applyFont="1" applyBorder="1" applyAlignment="1">
      <alignment horizontal="center" vertical="top" wrapText="1"/>
    </xf>
    <xf numFmtId="0" fontId="16" fillId="0" borderId="19" xfId="0" applyFont="1" applyBorder="1" applyAlignment="1">
      <alignment horizontal="center" vertical="top" wrapText="1"/>
    </xf>
    <xf numFmtId="0" fontId="16" fillId="0" borderId="17" xfId="0" applyFont="1" applyBorder="1" applyAlignment="1">
      <alignment horizontal="center" vertical="top" wrapText="1"/>
    </xf>
    <xf numFmtId="0" fontId="13" fillId="0" borderId="1" xfId="0" applyFont="1" applyBorder="1" applyAlignment="1" applyProtection="1">
      <alignment horizontal="center" vertical="top"/>
      <protection locked="0"/>
    </xf>
    <xf numFmtId="0" fontId="9" fillId="0" borderId="1" xfId="0" applyFont="1" applyBorder="1" applyAlignment="1" applyProtection="1">
      <alignment horizontal="left" vertical="top"/>
      <protection locked="0"/>
    </xf>
    <xf numFmtId="0" fontId="9" fillId="0" borderId="19" xfId="0" applyFont="1" applyBorder="1" applyAlignment="1" applyProtection="1">
      <alignment horizontal="left" vertical="top"/>
      <protection locked="0"/>
    </xf>
    <xf numFmtId="0" fontId="9" fillId="0" borderId="1" xfId="0" applyFont="1" applyBorder="1" applyAlignment="1" applyProtection="1">
      <alignment horizontal="center" vertical="top"/>
      <protection locked="0"/>
    </xf>
    <xf numFmtId="0" fontId="13" fillId="0" borderId="13" xfId="0" applyFont="1" applyBorder="1" applyAlignment="1" applyProtection="1">
      <alignment horizontal="left" vertical="top"/>
      <protection locked="0"/>
    </xf>
    <xf numFmtId="0" fontId="13" fillId="0" borderId="19" xfId="0" applyFont="1" applyBorder="1" applyAlignment="1" applyProtection="1">
      <alignment horizontal="left" vertical="top"/>
      <protection locked="0"/>
    </xf>
    <xf numFmtId="0" fontId="7" fillId="7" borderId="44" xfId="0" applyFont="1" applyFill="1" applyBorder="1" applyAlignment="1">
      <alignment horizontal="right"/>
    </xf>
    <xf numFmtId="0" fontId="7" fillId="7" borderId="45" xfId="0" applyFont="1" applyFill="1" applyBorder="1" applyAlignment="1">
      <alignment horizontal="right"/>
    </xf>
    <xf numFmtId="0" fontId="2" fillId="14" borderId="1" xfId="0" applyFont="1" applyFill="1" applyBorder="1" applyAlignment="1">
      <alignment horizontal="right" vertical="center"/>
    </xf>
    <xf numFmtId="0" fontId="7" fillId="0" borderId="1" xfId="0" applyFont="1" applyBorder="1" applyAlignment="1">
      <alignment horizontal="right"/>
    </xf>
    <xf numFmtId="0" fontId="7" fillId="0" borderId="13" xfId="0" applyFont="1" applyBorder="1" applyAlignment="1">
      <alignment horizontal="right"/>
    </xf>
    <xf numFmtId="0" fontId="7" fillId="0" borderId="19" xfId="0" applyFont="1" applyBorder="1" applyAlignment="1">
      <alignment horizontal="right"/>
    </xf>
    <xf numFmtId="0" fontId="7" fillId="0" borderId="17" xfId="0" applyFont="1" applyBorder="1" applyAlignment="1">
      <alignment horizontal="right"/>
    </xf>
    <xf numFmtId="0" fontId="7" fillId="7" borderId="33" xfId="0" applyFont="1" applyFill="1" applyBorder="1" applyAlignment="1">
      <alignment horizontal="right"/>
    </xf>
    <xf numFmtId="0" fontId="7" fillId="7" borderId="40" xfId="0" applyFont="1" applyFill="1" applyBorder="1" applyAlignment="1">
      <alignment horizontal="right"/>
    </xf>
    <xf numFmtId="0" fontId="7" fillId="7" borderId="47" xfId="0" applyFont="1" applyFill="1" applyBorder="1" applyAlignment="1">
      <alignment horizontal="right"/>
    </xf>
    <xf numFmtId="0" fontId="7" fillId="0" borderId="32" xfId="0" applyFont="1" applyBorder="1" applyAlignment="1">
      <alignment horizontal="right"/>
    </xf>
    <xf numFmtId="0" fontId="2" fillId="15" borderId="32" xfId="0" applyFont="1" applyFill="1" applyBorder="1" applyAlignment="1">
      <alignment horizontal="right" vertical="center"/>
    </xf>
    <xf numFmtId="0" fontId="7" fillId="11" borderId="1" xfId="0" applyFont="1" applyFill="1" applyBorder="1" applyAlignment="1">
      <alignment horizontal="right"/>
    </xf>
    <xf numFmtId="0" fontId="7" fillId="0" borderId="1" xfId="0" applyFont="1" applyBorder="1" applyAlignment="1">
      <alignment horizontal="right" vertical="top"/>
    </xf>
    <xf numFmtId="0" fontId="16" fillId="13" borderId="42" xfId="2" applyFont="1" applyBorder="1" applyAlignment="1" applyProtection="1">
      <alignment horizontal="left" wrapText="1"/>
    </xf>
    <xf numFmtId="0" fontId="16" fillId="13" borderId="43" xfId="2" applyFont="1" applyBorder="1" applyAlignment="1" applyProtection="1">
      <alignment horizontal="left" wrapText="1"/>
    </xf>
    <xf numFmtId="0" fontId="7" fillId="14" borderId="1" xfId="0" applyFont="1" applyFill="1" applyBorder="1" applyAlignment="1">
      <alignment horizontal="right" vertical="center"/>
    </xf>
    <xf numFmtId="0" fontId="7" fillId="14" borderId="13" xfId="0" applyFont="1" applyFill="1" applyBorder="1" applyAlignment="1">
      <alignment horizontal="right" vertical="center"/>
    </xf>
    <xf numFmtId="0" fontId="4" fillId="6" borderId="8" xfId="0" applyFont="1" applyFill="1" applyBorder="1" applyAlignment="1">
      <alignment horizontal="center" wrapText="1"/>
    </xf>
    <xf numFmtId="0" fontId="4" fillId="6" borderId="0" xfId="0" applyFont="1" applyFill="1" applyAlignment="1">
      <alignment horizontal="center" wrapText="1"/>
    </xf>
    <xf numFmtId="0" fontId="4" fillId="3" borderId="0" xfId="0" applyFont="1" applyFill="1" applyAlignment="1">
      <alignment horizontal="center" wrapText="1"/>
    </xf>
    <xf numFmtId="0" fontId="29" fillId="13" borderId="26" xfId="2" applyFont="1" applyBorder="1" applyAlignment="1" applyProtection="1">
      <alignment vertical="top" wrapText="1"/>
    </xf>
    <xf numFmtId="0" fontId="0" fillId="0" borderId="28" xfId="0" applyBorder="1" applyAlignment="1">
      <alignment vertical="top" wrapText="1"/>
    </xf>
    <xf numFmtId="0" fontId="29" fillId="13" borderId="26" xfId="2" applyNumberFormat="1" applyFont="1" applyBorder="1" applyAlignment="1" applyProtection="1">
      <alignment wrapText="1"/>
    </xf>
    <xf numFmtId="0" fontId="0" fillId="0" borderId="28" xfId="0" applyBorder="1" applyAlignment="1">
      <alignment wrapText="1"/>
    </xf>
    <xf numFmtId="0" fontId="34" fillId="13" borderId="26" xfId="2" applyFont="1" applyBorder="1" applyAlignment="1" applyProtection="1">
      <alignment wrapText="1"/>
    </xf>
    <xf numFmtId="0" fontId="13" fillId="0" borderId="29" xfId="0" applyFont="1" applyBorder="1" applyAlignment="1">
      <alignment horizontal="center" vertical="top" wrapText="1"/>
    </xf>
    <xf numFmtId="0" fontId="13" fillId="0" borderId="17" xfId="0" applyFont="1" applyBorder="1" applyAlignment="1">
      <alignment horizontal="center" vertical="top" wrapText="1"/>
    </xf>
    <xf numFmtId="0" fontId="13" fillId="0" borderId="13" xfId="0" applyFont="1" applyBorder="1" applyAlignment="1">
      <alignment horizontal="center" vertical="top" wrapText="1"/>
    </xf>
    <xf numFmtId="0" fontId="13" fillId="0" borderId="1" xfId="0" applyFont="1" applyBorder="1" applyAlignment="1">
      <alignment horizontal="center" vertical="top" wrapText="1"/>
    </xf>
    <xf numFmtId="0" fontId="2" fillId="7" borderId="33" xfId="0" applyFont="1" applyFill="1" applyBorder="1" applyAlignment="1">
      <alignment horizontal="right"/>
    </xf>
    <xf numFmtId="0" fontId="2" fillId="7" borderId="40" xfId="0" applyFont="1" applyFill="1" applyBorder="1" applyAlignment="1">
      <alignment horizontal="right"/>
    </xf>
    <xf numFmtId="0" fontId="0" fillId="11" borderId="0" xfId="0" applyFill="1" applyAlignment="1">
      <alignment horizontal="center" wrapText="1"/>
    </xf>
    <xf numFmtId="0" fontId="22" fillId="11" borderId="0" xfId="0" applyFont="1" applyFill="1" applyAlignment="1">
      <alignment horizontal="center"/>
    </xf>
  </cellXfs>
  <cellStyles count="4">
    <cellStyle name="Anteckning" xfId="2" builtinId="10"/>
    <cellStyle name="Hyperlänk" xfId="3" builtinId="8"/>
    <cellStyle name="Neutral" xfId="1" builtinId="28"/>
    <cellStyle name="Normal" xfId="0" builtinId="0"/>
  </cellStyles>
  <dxfs count="7">
    <dxf>
      <font>
        <strike val="0"/>
      </font>
      <fill>
        <patternFill>
          <fgColor rgb="FFB7DDC3"/>
          <bgColor rgb="FFB9DEB6"/>
        </patternFill>
      </fill>
    </dxf>
    <dxf>
      <fill>
        <patternFill>
          <bgColor rgb="FFFFFF99"/>
        </patternFill>
      </fill>
    </dxf>
    <dxf>
      <fill>
        <patternFill>
          <bgColor theme="4" tint="0.39994506668294322"/>
        </patternFill>
      </fill>
    </dxf>
    <dxf>
      <fill>
        <patternFill>
          <bgColor rgb="FFFFCCCC"/>
        </patternFill>
      </fill>
    </dxf>
    <dxf>
      <fill>
        <patternFill>
          <fgColor rgb="FFFFCCCC"/>
          <bgColor rgb="FFFFCCCC"/>
        </patternFill>
      </fill>
    </dxf>
    <dxf>
      <fill>
        <patternFill patternType="none">
          <fgColor indexed="64"/>
          <bgColor auto="1"/>
        </patternFill>
      </fill>
    </dxf>
    <dxf>
      <fill>
        <patternFill patternType="none">
          <fgColor indexed="64"/>
          <bgColor auto="1"/>
        </patternFill>
      </fill>
    </dxf>
  </dxfs>
  <tableStyles count="0" defaultTableStyle="TableStyleMedium2" defaultPivotStyle="PivotStyleLight16"/>
  <colors>
    <mruColors>
      <color rgb="FF003651"/>
      <color rgb="FF7496D2"/>
      <color rgb="FFDACBE7"/>
      <color rgb="FFB7DDC3"/>
      <color rgb="FFB9DEB6"/>
      <color rgb="FFC777E7"/>
      <color rgb="FFFF7C80"/>
      <color rgb="FFFF9999"/>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0</xdr:row>
      <xdr:rowOff>352985</xdr:rowOff>
    </xdr:from>
    <xdr:to>
      <xdr:col>6</xdr:col>
      <xdr:colOff>1676400</xdr:colOff>
      <xdr:row>0</xdr:row>
      <xdr:rowOff>866775</xdr:rowOff>
    </xdr:to>
    <xdr:pic>
      <xdr:nvPicPr>
        <xdr:cNvPr id="3" name="Bildobjekt 2">
          <a:extLst>
            <a:ext uri="{FF2B5EF4-FFF2-40B4-BE49-F238E27FC236}">
              <a16:creationId xmlns:a16="http://schemas.microsoft.com/office/drawing/2014/main" id="{797744D8-D14D-02C2-4D54-79781FBEB4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3650" y="352985"/>
          <a:ext cx="2533650" cy="51379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58BBE-C0EB-4E86-A6C4-8822C8E14EC0}">
  <dimension ref="A1:G8"/>
  <sheetViews>
    <sheetView workbookViewId="0">
      <selection activeCell="B4" sqref="B4"/>
    </sheetView>
  </sheetViews>
  <sheetFormatPr defaultRowHeight="15" x14ac:dyDescent="0.25"/>
  <cols>
    <col min="2" max="2" width="62.28515625" customWidth="1"/>
    <col min="7" max="7" width="31.7109375" customWidth="1"/>
  </cols>
  <sheetData>
    <row r="1" spans="1:7" ht="195" customHeight="1" x14ac:dyDescent="0.55000000000000004">
      <c r="A1" s="186"/>
      <c r="B1" s="187" t="s">
        <v>144</v>
      </c>
      <c r="C1" s="186"/>
      <c r="D1" s="186"/>
      <c r="E1" s="186"/>
      <c r="F1" s="186"/>
      <c r="G1" s="186"/>
    </row>
    <row r="2" spans="1:7" ht="21.2" customHeight="1" x14ac:dyDescent="0.35">
      <c r="A2" s="188"/>
      <c r="B2" s="189" t="s">
        <v>140</v>
      </c>
      <c r="C2" s="188"/>
      <c r="D2" s="188"/>
      <c r="E2" s="188"/>
      <c r="F2" s="188"/>
      <c r="G2" s="188"/>
    </row>
    <row r="3" spans="1:7" ht="144.75" customHeight="1" x14ac:dyDescent="0.25">
      <c r="A3" s="188"/>
      <c r="B3" s="190" t="s">
        <v>168</v>
      </c>
      <c r="C3" s="188"/>
      <c r="D3" s="188"/>
      <c r="E3" s="188"/>
      <c r="F3" s="188"/>
      <c r="G3" s="188"/>
    </row>
    <row r="4" spans="1:7" ht="15.75" x14ac:dyDescent="0.25">
      <c r="A4" s="188"/>
      <c r="B4" s="191" t="s">
        <v>169</v>
      </c>
      <c r="C4" s="188"/>
      <c r="D4" s="188"/>
      <c r="E4" s="188"/>
      <c r="F4" s="188"/>
      <c r="G4" s="188"/>
    </row>
    <row r="5" spans="1:7" ht="37.5" customHeight="1" x14ac:dyDescent="0.25">
      <c r="A5" s="188"/>
      <c r="B5" s="188"/>
      <c r="C5" s="188"/>
      <c r="D5" s="188"/>
      <c r="E5" s="188"/>
      <c r="F5" s="188"/>
      <c r="G5" s="188"/>
    </row>
    <row r="6" spans="1:7" ht="59.25" customHeight="1" x14ac:dyDescent="0.25">
      <c r="A6" s="192"/>
      <c r="B6" s="193" t="s">
        <v>141</v>
      </c>
      <c r="C6" s="192"/>
      <c r="D6" s="192"/>
      <c r="E6" s="192"/>
      <c r="F6" s="192"/>
      <c r="G6" s="192"/>
    </row>
    <row r="7" spans="1:7" ht="33.6" customHeight="1" x14ac:dyDescent="0.25">
      <c r="A7" s="192"/>
      <c r="B7" s="194" t="s">
        <v>142</v>
      </c>
      <c r="C7" s="192"/>
      <c r="D7" s="192"/>
      <c r="E7" s="192"/>
      <c r="F7" s="192"/>
      <c r="G7" s="192"/>
    </row>
    <row r="8" spans="1:7" ht="84" customHeight="1" x14ac:dyDescent="0.25">
      <c r="A8" s="192"/>
      <c r="B8" s="195" t="s">
        <v>143</v>
      </c>
      <c r="C8" s="192"/>
      <c r="D8" s="192"/>
      <c r="E8" s="192"/>
      <c r="F8" s="192"/>
      <c r="G8" s="19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A36"/>
  <sheetViews>
    <sheetView view="pageLayout" zoomScaleNormal="100" workbookViewId="0">
      <selection activeCell="A21" sqref="A21"/>
    </sheetView>
  </sheetViews>
  <sheetFormatPr defaultColWidth="9" defaultRowHeight="15" x14ac:dyDescent="0.25"/>
  <cols>
    <col min="1" max="1" width="102.42578125" style="183" customWidth="1"/>
  </cols>
  <sheetData>
    <row r="1" spans="1:1" ht="60" x14ac:dyDescent="0.25">
      <c r="A1" s="197" t="s">
        <v>0</v>
      </c>
    </row>
    <row r="2" spans="1:1" ht="34.5" customHeight="1" x14ac:dyDescent="0.25">
      <c r="A2" s="181"/>
    </row>
    <row r="3" spans="1:1" ht="36" customHeight="1" x14ac:dyDescent="0.25">
      <c r="A3" s="181" t="s">
        <v>1</v>
      </c>
    </row>
    <row r="5" spans="1:1" x14ac:dyDescent="0.25">
      <c r="A5" s="196" t="s">
        <v>2</v>
      </c>
    </row>
    <row r="6" spans="1:1" ht="42.75" customHeight="1" x14ac:dyDescent="0.25">
      <c r="A6" s="181" t="s">
        <v>170</v>
      </c>
    </row>
    <row r="8" spans="1:1" ht="57" x14ac:dyDescent="0.25">
      <c r="A8" s="181" t="s">
        <v>153</v>
      </c>
    </row>
    <row r="9" spans="1:1" x14ac:dyDescent="0.25">
      <c r="A9" s="181"/>
    </row>
    <row r="10" spans="1:1" ht="29.25" x14ac:dyDescent="0.25">
      <c r="A10" s="182" t="s">
        <v>154</v>
      </c>
    </row>
    <row r="13" spans="1:1" x14ac:dyDescent="0.25">
      <c r="A13" s="184"/>
    </row>
    <row r="14" spans="1:1" ht="16.350000000000001" customHeight="1" x14ac:dyDescent="0.25">
      <c r="A14" s="182"/>
    </row>
    <row r="16" spans="1:1" ht="16.899999999999999" customHeight="1" x14ac:dyDescent="0.25">
      <c r="A16" s="182"/>
    </row>
    <row r="18" spans="1:1" ht="16.350000000000001" customHeight="1" x14ac:dyDescent="0.25">
      <c r="A18" s="182"/>
    </row>
    <row r="36" spans="1:1" ht="29.25" x14ac:dyDescent="0.25">
      <c r="A36" s="185" t="s">
        <v>151</v>
      </c>
    </row>
  </sheetData>
  <customSheetViews>
    <customSheetView guid="{5A092612-56C2-4912-8566-A42903545CEB}" showPageBreaks="1" view="pageLayout">
      <selection activeCell="A11" sqref="A11"/>
      <pageMargins left="0" right="0" top="0" bottom="0" header="0" footer="0"/>
      <pageSetup paperSize="9" orientation="portrait" r:id="rId1"/>
      <headerFooter>
        <oddFooter>&amp;LMall v1.0 
&amp;F&amp;C&amp;A sida &amp;P &amp;Rutskriftsdatum: &amp;D</oddFooter>
      </headerFooter>
    </customSheetView>
    <customSheetView guid="{D31DDFCB-64A0-4B3B-8B30-CBFB54B87B5D}" showPageBreaks="1" view="pageLayout" topLeftCell="A4">
      <selection activeCell="A7" sqref="A7"/>
      <pageMargins left="0" right="0" top="0" bottom="0" header="0" footer="0"/>
      <pageSetup paperSize="9" orientation="portrait" r:id="rId2"/>
      <headerFooter>
        <oddFooter>&amp;LMall v1.0 
&amp;F&amp;C&amp;A sida &amp;P &amp;Rutskriftsdatum: &amp;D</oddFooter>
      </headerFooter>
    </customSheetView>
    <customSheetView guid="{45F1B1CD-46C6-4E91-A22C-62551858FCAB}" showPageBreaks="1" view="pageLayout" topLeftCell="A4">
      <selection activeCell="A7" sqref="A7"/>
      <pageMargins left="0" right="0" top="0" bottom="0" header="0" footer="0"/>
      <pageSetup paperSize="9" orientation="portrait" r:id="rId3"/>
      <headerFooter>
        <oddFooter>&amp;LMall v1.0 
&amp;F&amp;C&amp;A sida &amp;P &amp;Rutskriftsdatum: &amp;D</oddFooter>
      </headerFooter>
    </customSheetView>
    <customSheetView guid="{2B68F557-1F5C-4B1F-9079-FDFB12432AE1}" showPageBreaks="1" view="pageLayout">
      <selection activeCell="A7" sqref="A7"/>
      <pageMargins left="0" right="0" top="0" bottom="0" header="0" footer="0"/>
      <pageSetup paperSize="9" orientation="portrait" r:id="rId4"/>
      <headerFooter>
        <oddFooter>&amp;LMall v1.0 
&amp;F&amp;C&amp;A sida &amp;P &amp;Rutskriftsdatum: &amp;D</oddFooter>
      </headerFooter>
    </customSheetView>
    <customSheetView guid="{CC5B971E-82B5-4589-9FEE-2E090A59123D}" showPageBreaks="1" view="pageLayout">
      <selection activeCell="A11" sqref="A11"/>
      <pageMargins left="0" right="0" top="0" bottom="0" header="0" footer="0"/>
      <pageSetup paperSize="9" orientation="portrait" r:id="rId5"/>
      <headerFooter>
        <oddFooter>&amp;LMall v1.0 
&amp;F&amp;C&amp;A sida &amp;P &amp;Rutskriftsdatum: &amp;D</oddFooter>
      </headerFooter>
    </customSheetView>
  </customSheetViews>
  <pageMargins left="0.7" right="0.7" top="0.75" bottom="0.75" header="0.3" footer="0.3"/>
  <pageSetup paperSize="9" orientation="portrait" r:id="rId6"/>
  <headerFooter>
    <oddFooter>&amp;LMall v3.0_08mars2023 &amp;C&amp;A&amp;RUtskriftsdatum: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L83"/>
  <sheetViews>
    <sheetView tabSelected="1" zoomScale="79" zoomScaleNormal="79" zoomScalePageLayoutView="60" workbookViewId="0">
      <selection activeCell="F2" sqref="F2:H2"/>
    </sheetView>
  </sheetViews>
  <sheetFormatPr defaultColWidth="0.85546875" defaultRowHeight="15.75" x14ac:dyDescent="0.25"/>
  <cols>
    <col min="1" max="1" width="18.140625" customWidth="1"/>
    <col min="2" max="2" width="29.42578125" customWidth="1"/>
    <col min="3" max="3" width="21.85546875" customWidth="1"/>
    <col min="4" max="4" width="28.42578125" customWidth="1"/>
    <col min="5" max="5" width="21.42578125" customWidth="1"/>
    <col min="6" max="6" width="31.7109375" customWidth="1"/>
    <col min="7" max="7" width="5.28515625" customWidth="1"/>
    <col min="8" max="8" width="4.42578125" customWidth="1"/>
    <col min="9" max="9" width="61.140625" customWidth="1"/>
    <col min="10" max="10" width="17.42578125" customWidth="1"/>
    <col min="11" max="11" width="3.42578125" customWidth="1"/>
    <col min="12" max="12" width="85.28515625" style="26" customWidth="1"/>
  </cols>
  <sheetData>
    <row r="1" spans="1:12" ht="32.25" customHeight="1" x14ac:dyDescent="0.25">
      <c r="A1" s="25" t="s">
        <v>152</v>
      </c>
      <c r="B1" s="232"/>
      <c r="C1" s="233"/>
      <c r="D1" s="233"/>
      <c r="E1" s="233"/>
      <c r="F1" s="233"/>
      <c r="G1" s="233"/>
      <c r="H1" s="233"/>
      <c r="I1" s="225" t="s">
        <v>188</v>
      </c>
      <c r="J1" s="226"/>
      <c r="K1" s="227"/>
    </row>
    <row r="2" spans="1:12" ht="19.5" thickBot="1" x14ac:dyDescent="0.35">
      <c r="A2" s="25" t="s">
        <v>3</v>
      </c>
      <c r="B2" s="6"/>
      <c r="C2" s="27" t="s">
        <v>139</v>
      </c>
      <c r="D2" s="6"/>
      <c r="E2" s="27" t="s">
        <v>4</v>
      </c>
      <c r="F2" s="228"/>
      <c r="G2" s="228"/>
      <c r="H2" s="228"/>
      <c r="I2" s="28" t="s">
        <v>5</v>
      </c>
      <c r="J2" s="7" t="s">
        <v>6</v>
      </c>
      <c r="K2" s="29"/>
      <c r="L2" s="30"/>
    </row>
    <row r="3" spans="1:12" x14ac:dyDescent="0.25">
      <c r="A3" s="25" t="s">
        <v>7</v>
      </c>
      <c r="B3" s="231" t="s">
        <v>8</v>
      </c>
      <c r="C3" s="231"/>
      <c r="D3" s="231"/>
      <c r="E3" s="231"/>
      <c r="F3" s="231"/>
      <c r="G3" s="231"/>
      <c r="H3" s="231"/>
      <c r="I3" s="31"/>
      <c r="J3" s="31"/>
      <c r="K3" s="29"/>
      <c r="L3" s="30"/>
    </row>
    <row r="4" spans="1:12" x14ac:dyDescent="0.25">
      <c r="A4" s="25" t="s">
        <v>9</v>
      </c>
      <c r="B4" s="221" t="s">
        <v>10</v>
      </c>
      <c r="C4" s="222"/>
      <c r="D4" s="27" t="s">
        <v>11</v>
      </c>
      <c r="E4" s="229" t="s">
        <v>10</v>
      </c>
      <c r="F4" s="229"/>
      <c r="G4" s="229"/>
      <c r="H4" s="229"/>
      <c r="I4" s="32"/>
      <c r="J4" s="32"/>
      <c r="K4" s="33"/>
      <c r="L4" s="30"/>
    </row>
    <row r="5" spans="1:12" x14ac:dyDescent="0.25">
      <c r="A5" s="25" t="s">
        <v>12</v>
      </c>
      <c r="B5" s="223" t="s">
        <v>13</v>
      </c>
      <c r="C5" s="224"/>
      <c r="D5" s="25" t="s">
        <v>14</v>
      </c>
      <c r="E5" s="223" t="s">
        <v>13</v>
      </c>
      <c r="F5" s="230"/>
      <c r="G5" s="230"/>
      <c r="H5" s="224"/>
      <c r="I5" s="34"/>
      <c r="J5" s="35"/>
      <c r="K5" s="36"/>
      <c r="L5" s="30"/>
    </row>
    <row r="6" spans="1:12" ht="16.5" thickBot="1" x14ac:dyDescent="0.3">
      <c r="A6" s="37"/>
      <c r="B6" s="38"/>
      <c r="C6" s="39"/>
      <c r="D6" s="39"/>
      <c r="E6" s="32"/>
      <c r="F6" s="32"/>
      <c r="G6" s="32"/>
      <c r="H6" s="32"/>
      <c r="I6" s="32"/>
      <c r="J6" s="40"/>
      <c r="K6" s="41"/>
      <c r="L6" s="30"/>
    </row>
    <row r="7" spans="1:12" ht="21.75" thickBot="1" x14ac:dyDescent="0.35">
      <c r="A7" s="42" t="s">
        <v>15</v>
      </c>
      <c r="B7" s="43"/>
      <c r="C7" s="44" t="s">
        <v>16</v>
      </c>
      <c r="D7" s="44"/>
      <c r="E7" s="45"/>
      <c r="F7" s="45"/>
      <c r="G7" s="45"/>
      <c r="H7" s="45"/>
      <c r="I7" s="46"/>
      <c r="J7" s="46"/>
      <c r="K7" s="47"/>
      <c r="L7" s="48" t="s">
        <v>17</v>
      </c>
    </row>
    <row r="8" spans="1:12" ht="18.75" x14ac:dyDescent="0.3">
      <c r="A8" s="49" t="s">
        <v>187</v>
      </c>
      <c r="B8" s="50"/>
      <c r="I8" s="51" t="s">
        <v>18</v>
      </c>
      <c r="J8" s="8"/>
      <c r="K8" s="52"/>
      <c r="L8" s="53"/>
    </row>
    <row r="9" spans="1:12" ht="18.75" x14ac:dyDescent="0.3">
      <c r="A9" s="54"/>
      <c r="I9" s="55" t="s">
        <v>19</v>
      </c>
      <c r="J9" s="9"/>
      <c r="K9" s="52"/>
      <c r="L9" s="56" t="s">
        <v>135</v>
      </c>
    </row>
    <row r="10" spans="1:12" ht="18.75" customHeight="1" x14ac:dyDescent="0.3">
      <c r="A10" s="57" t="s">
        <v>20</v>
      </c>
      <c r="B10" s="58"/>
      <c r="C10" s="59" t="s">
        <v>21</v>
      </c>
      <c r="I10" s="55" t="s">
        <v>22</v>
      </c>
      <c r="J10" s="9"/>
      <c r="K10" s="52"/>
      <c r="L10" s="199" t="s">
        <v>171</v>
      </c>
    </row>
    <row r="11" spans="1:12" ht="18" customHeight="1" x14ac:dyDescent="0.3">
      <c r="A11" s="204" t="s">
        <v>23</v>
      </c>
      <c r="B11" s="205"/>
      <c r="C11" s="207" t="s">
        <v>24</v>
      </c>
      <c r="D11" s="207"/>
      <c r="E11" s="208" t="s">
        <v>25</v>
      </c>
      <c r="F11" s="208"/>
      <c r="I11" s="55" t="s">
        <v>26</v>
      </c>
      <c r="J11" s="9"/>
      <c r="K11" s="52"/>
      <c r="L11" s="200"/>
    </row>
    <row r="12" spans="1:12" ht="17.45" customHeight="1" thickBot="1" x14ac:dyDescent="0.3">
      <c r="A12" s="202" t="s">
        <v>27</v>
      </c>
      <c r="B12" s="203"/>
      <c r="C12" s="209" t="s">
        <v>28</v>
      </c>
      <c r="D12" s="209"/>
      <c r="E12" s="210" t="s">
        <v>29</v>
      </c>
      <c r="F12" s="210"/>
      <c r="K12" s="52"/>
      <c r="L12" s="201"/>
    </row>
    <row r="13" spans="1:12" ht="19.5" customHeight="1" thickBot="1" x14ac:dyDescent="0.35">
      <c r="A13" s="60"/>
      <c r="B13" s="61"/>
      <c r="C13" s="61"/>
      <c r="D13" s="61"/>
      <c r="E13" s="61"/>
      <c r="F13" s="61"/>
      <c r="G13" s="61"/>
      <c r="H13" s="61"/>
      <c r="I13" s="62" t="s">
        <v>30</v>
      </c>
      <c r="J13" s="63">
        <f>J8*J11</f>
        <v>0</v>
      </c>
      <c r="K13" s="52"/>
      <c r="L13" s="64" t="s">
        <v>172</v>
      </c>
    </row>
    <row r="14" spans="1:12" ht="13.7" customHeight="1" thickBot="1" x14ac:dyDescent="0.3">
      <c r="A14" s="65"/>
      <c r="B14" s="66"/>
      <c r="C14" s="66"/>
      <c r="D14" s="66"/>
      <c r="E14" s="66"/>
      <c r="F14" s="66"/>
      <c r="G14" s="66"/>
      <c r="H14" s="66"/>
      <c r="I14" s="67"/>
      <c r="J14" s="67"/>
      <c r="K14" s="68"/>
      <c r="L14" s="53"/>
    </row>
    <row r="15" spans="1:12" ht="16.5" thickBot="1" x14ac:dyDescent="0.3">
      <c r="A15" s="69"/>
      <c r="B15" s="69"/>
      <c r="C15" s="70"/>
      <c r="D15" s="70"/>
      <c r="E15" s="71"/>
      <c r="F15" s="70"/>
      <c r="G15" s="70"/>
      <c r="H15" s="70"/>
      <c r="I15" s="72"/>
      <c r="J15" s="72"/>
      <c r="K15" s="72"/>
      <c r="L15" s="30"/>
    </row>
    <row r="16" spans="1:12" ht="20.25" customHeight="1" thickBot="1" x14ac:dyDescent="0.45">
      <c r="A16" s="42" t="s">
        <v>31</v>
      </c>
      <c r="B16" s="73"/>
      <c r="C16" s="43" t="s">
        <v>32</v>
      </c>
      <c r="D16" s="74"/>
      <c r="E16" s="75"/>
      <c r="F16" s="76" t="s">
        <v>33</v>
      </c>
      <c r="G16" s="76" t="str">
        <f>IFERROR(IF((ROUNDDOWN(J58,0))&lt;=1, 1, IF(AND((ROUNDDOWN(J58,0))&gt;1, (ROUNDDOWN(J58,0))&lt;10), (ROUNDDOWN(J58,0)), IF(AND((ROUNDDOWN(J58,0))&gt;=10, (ROUNDDOWN(J58,0))&lt;30), (ROUNDDOWN(J58,0))-1, IF((ROUNDDOWN(J58,0))&gt;=30, (ROUNDDOWN(J58,0))-2, "Fel")))),"-")</f>
        <v>-</v>
      </c>
      <c r="H16" s="77" t="s">
        <v>34</v>
      </c>
      <c r="I16" s="78" t="str">
        <f>IFERROR(IF((ROUNDUP(J58,0))&lt;=1, 2, IF(AND((ROUNDUP(J58,0))&gt;1, (ROUNDUP(J58,0))&lt;10), (ROUNDUP(J58,0))+1, IF(AND((ROUNDUP(J58,0))&gt;=10, (ROUNDUP(J58,0))&lt;20), (ROUNDUP(J58,0))+2, IF((ROUNDUP(J58,0))&gt;=20, (ROUNDUP(J58,0))+3, "Fel")))),"-")</f>
        <v>-</v>
      </c>
      <c r="J16" s="79"/>
      <c r="K16" s="80"/>
      <c r="L16" s="56"/>
    </row>
    <row r="17" spans="1:12" ht="19.350000000000001" customHeight="1" x14ac:dyDescent="0.4">
      <c r="A17" s="81" t="s">
        <v>35</v>
      </c>
      <c r="B17" s="82"/>
      <c r="C17" s="83"/>
      <c r="D17" s="83" t="s">
        <v>21</v>
      </c>
      <c r="E17" s="84"/>
      <c r="F17" s="85"/>
      <c r="G17" s="84"/>
      <c r="H17" s="84"/>
      <c r="I17" s="86"/>
      <c r="J17" s="84"/>
      <c r="K17" s="87"/>
      <c r="L17" s="56" t="s">
        <v>133</v>
      </c>
    </row>
    <row r="18" spans="1:12" ht="15.75" customHeight="1" x14ac:dyDescent="0.4">
      <c r="A18" s="49" t="s">
        <v>186</v>
      </c>
      <c r="B18" s="50"/>
      <c r="C18" s="88"/>
      <c r="D18" s="88"/>
      <c r="K18" s="89"/>
      <c r="L18" s="56"/>
    </row>
    <row r="19" spans="1:12" ht="19.5" thickBot="1" x14ac:dyDescent="0.35">
      <c r="A19" s="218" t="s">
        <v>36</v>
      </c>
      <c r="B19" s="219"/>
      <c r="C19" s="220" t="s">
        <v>37</v>
      </c>
      <c r="D19" s="220"/>
      <c r="E19" s="210" t="s">
        <v>38</v>
      </c>
      <c r="F19" s="210"/>
      <c r="I19" s="90" t="s">
        <v>39</v>
      </c>
      <c r="J19" s="10"/>
      <c r="K19" s="52"/>
      <c r="L19" s="211" t="s">
        <v>173</v>
      </c>
    </row>
    <row r="20" spans="1:12" ht="19.7" customHeight="1" thickBot="1" x14ac:dyDescent="0.35">
      <c r="A20" s="91"/>
      <c r="B20" s="92"/>
      <c r="C20" s="92"/>
      <c r="D20" s="92"/>
      <c r="E20" s="93"/>
      <c r="F20" s="93"/>
      <c r="G20" s="93"/>
      <c r="H20" s="93"/>
      <c r="I20" s="94" t="s">
        <v>40</v>
      </c>
      <c r="J20" s="95" t="str">
        <f>IFERROR(IF((J58*J19*J8)&lt;0,"Fortsätt fylla i",J58*J19*J8),"Fortsätt fylla i")</f>
        <v>Fortsätt fylla i</v>
      </c>
      <c r="K20" s="52"/>
      <c r="L20" s="212"/>
    </row>
    <row r="21" spans="1:12" ht="15.75" customHeight="1" x14ac:dyDescent="0.25">
      <c r="A21" s="214" t="s">
        <v>41</v>
      </c>
      <c r="B21" s="215"/>
      <c r="C21" s="215"/>
      <c r="D21" s="215"/>
      <c r="E21" s="215"/>
      <c r="F21" s="215"/>
      <c r="G21" s="215"/>
      <c r="H21" s="215"/>
      <c r="I21" s="215"/>
      <c r="J21" s="215"/>
      <c r="K21" s="216"/>
      <c r="L21" s="213"/>
    </row>
    <row r="22" spans="1:12" ht="20.45" customHeight="1" x14ac:dyDescent="0.3">
      <c r="A22" s="96" t="s">
        <v>42</v>
      </c>
      <c r="B22" s="97"/>
      <c r="C22" s="97"/>
      <c r="D22" s="97"/>
      <c r="E22" s="92"/>
      <c r="F22" s="92"/>
      <c r="G22" s="217" t="s">
        <v>43</v>
      </c>
      <c r="H22" s="217"/>
      <c r="I22" s="217"/>
      <c r="J22" s="11"/>
      <c r="K22" s="52"/>
      <c r="L22" s="56"/>
    </row>
    <row r="23" spans="1:12" ht="16.5" customHeight="1" thickBot="1" x14ac:dyDescent="0.3">
      <c r="A23" s="98" t="s">
        <v>44</v>
      </c>
      <c r="B23" s="99"/>
      <c r="C23" s="99" t="s">
        <v>45</v>
      </c>
      <c r="E23" s="92"/>
      <c r="F23" s="92"/>
      <c r="G23" s="92"/>
      <c r="H23" s="92"/>
      <c r="I23" s="92"/>
      <c r="J23" s="92"/>
      <c r="K23" s="52"/>
      <c r="L23" s="53"/>
    </row>
    <row r="24" spans="1:12" ht="19.5" thickBot="1" x14ac:dyDescent="0.35">
      <c r="A24" s="98" t="s">
        <v>185</v>
      </c>
      <c r="B24" s="99"/>
      <c r="C24" s="50"/>
      <c r="D24" s="50"/>
      <c r="I24" s="100" t="s">
        <v>46</v>
      </c>
      <c r="J24" s="101">
        <f>J9*(J22/60)</f>
        <v>0</v>
      </c>
      <c r="K24" s="52"/>
      <c r="L24" s="53"/>
    </row>
    <row r="25" spans="1:12" x14ac:dyDescent="0.25">
      <c r="A25" s="214" t="s">
        <v>41</v>
      </c>
      <c r="B25" s="215"/>
      <c r="C25" s="215"/>
      <c r="D25" s="215"/>
      <c r="E25" s="215"/>
      <c r="F25" s="215"/>
      <c r="G25" s="215"/>
      <c r="H25" s="215"/>
      <c r="I25" s="215"/>
      <c r="J25" s="215"/>
      <c r="K25" s="216"/>
      <c r="L25" s="53"/>
    </row>
    <row r="26" spans="1:12" x14ac:dyDescent="0.25">
      <c r="A26" s="96" t="s">
        <v>47</v>
      </c>
      <c r="B26" s="97"/>
      <c r="C26" s="97"/>
      <c r="D26" s="97"/>
      <c r="E26" s="97"/>
      <c r="F26" s="97"/>
      <c r="G26" s="97"/>
      <c r="H26" s="97"/>
      <c r="I26" s="92"/>
      <c r="J26" s="92"/>
      <c r="K26" s="102"/>
      <c r="L26" s="53"/>
    </row>
    <row r="27" spans="1:12" x14ac:dyDescent="0.25">
      <c r="A27" s="98" t="s">
        <v>184</v>
      </c>
      <c r="B27" s="99"/>
      <c r="C27" s="92"/>
      <c r="D27" s="92"/>
      <c r="I27" s="92"/>
      <c r="J27" s="92"/>
      <c r="K27" s="102"/>
      <c r="L27" s="53"/>
    </row>
    <row r="28" spans="1:12" ht="38.25" thickBot="1" x14ac:dyDescent="0.35">
      <c r="A28" s="218" t="s">
        <v>48</v>
      </c>
      <c r="B28" s="219"/>
      <c r="C28" s="220" t="s">
        <v>49</v>
      </c>
      <c r="D28" s="220"/>
      <c r="E28" s="210" t="s">
        <v>50</v>
      </c>
      <c r="F28" s="210"/>
      <c r="G28" s="92"/>
      <c r="I28" s="103" t="s">
        <v>51</v>
      </c>
      <c r="J28" s="10"/>
      <c r="K28" s="102"/>
      <c r="L28" s="104" t="s">
        <v>145</v>
      </c>
    </row>
    <row r="29" spans="1:12" ht="19.5" thickBot="1" x14ac:dyDescent="0.35">
      <c r="A29" s="91"/>
      <c r="B29" s="92"/>
      <c r="I29" s="94" t="s">
        <v>52</v>
      </c>
      <c r="J29" s="95">
        <f>(J28*J9*J10)/60</f>
        <v>0</v>
      </c>
      <c r="K29" s="102"/>
      <c r="L29" s="53"/>
    </row>
    <row r="30" spans="1:12" ht="15" customHeight="1" x14ac:dyDescent="0.25">
      <c r="A30" s="214" t="s">
        <v>41</v>
      </c>
      <c r="B30" s="215"/>
      <c r="C30" s="215"/>
      <c r="D30" s="215"/>
      <c r="E30" s="215"/>
      <c r="F30" s="215"/>
      <c r="G30" s="215"/>
      <c r="H30" s="215"/>
      <c r="I30" s="215"/>
      <c r="J30" s="215"/>
      <c r="K30" s="216"/>
      <c r="L30" s="53"/>
    </row>
    <row r="31" spans="1:12" x14ac:dyDescent="0.25">
      <c r="A31" s="96" t="s">
        <v>53</v>
      </c>
      <c r="B31" s="97"/>
      <c r="C31" s="97"/>
      <c r="D31" s="97"/>
      <c r="E31" s="97"/>
      <c r="F31" s="97"/>
      <c r="G31" s="97"/>
      <c r="H31" s="97"/>
      <c r="J31" s="50"/>
      <c r="K31" s="52"/>
      <c r="L31" s="53"/>
    </row>
    <row r="32" spans="1:12" x14ac:dyDescent="0.25">
      <c r="A32" s="49" t="s">
        <v>54</v>
      </c>
      <c r="B32" s="50"/>
      <c r="C32" s="92"/>
      <c r="D32" s="92"/>
      <c r="E32" s="92"/>
      <c r="F32" s="92"/>
      <c r="G32" s="92"/>
      <c r="H32" s="92"/>
      <c r="K32" s="52"/>
      <c r="L32" s="53"/>
    </row>
    <row r="33" spans="1:12" ht="18.75" x14ac:dyDescent="0.3">
      <c r="A33" s="252" t="s">
        <v>55</v>
      </c>
      <c r="B33" s="253"/>
      <c r="C33" s="206" t="s">
        <v>56</v>
      </c>
      <c r="D33" s="206"/>
      <c r="E33" s="254" t="s">
        <v>57</v>
      </c>
      <c r="F33" s="254"/>
      <c r="G33" s="92"/>
      <c r="I33" s="55" t="s">
        <v>58</v>
      </c>
      <c r="J33" s="12"/>
      <c r="K33" s="52"/>
      <c r="L33" s="53"/>
    </row>
    <row r="34" spans="1:12" ht="18.75" x14ac:dyDescent="0.3">
      <c r="A34" s="105"/>
      <c r="B34" s="106"/>
      <c r="C34" s="106"/>
      <c r="D34" s="106"/>
      <c r="E34" s="106"/>
      <c r="F34" s="106"/>
      <c r="G34" s="106"/>
      <c r="H34" s="106"/>
      <c r="I34" s="51" t="s">
        <v>59</v>
      </c>
      <c r="J34" s="107">
        <f>J33*0.01*J9</f>
        <v>0</v>
      </c>
      <c r="K34" s="52"/>
      <c r="L34" s="53"/>
    </row>
    <row r="35" spans="1:12" x14ac:dyDescent="0.25">
      <c r="A35" s="108" t="s">
        <v>136</v>
      </c>
      <c r="B35" s="109"/>
      <c r="C35" s="110"/>
      <c r="D35" s="110"/>
      <c r="E35" s="110"/>
      <c r="F35" s="92"/>
      <c r="G35" s="92"/>
      <c r="H35" s="92"/>
      <c r="I35" s="92"/>
      <c r="J35" s="92"/>
      <c r="K35" s="52"/>
      <c r="L35" s="53"/>
    </row>
    <row r="36" spans="1:12" ht="35.450000000000003" customHeight="1" thickBot="1" x14ac:dyDescent="0.35">
      <c r="A36" s="260" t="s">
        <v>60</v>
      </c>
      <c r="B36" s="261"/>
      <c r="C36" s="262" t="s">
        <v>61</v>
      </c>
      <c r="D36" s="261"/>
      <c r="E36" s="263" t="s">
        <v>62</v>
      </c>
      <c r="F36" s="263"/>
      <c r="G36" s="111"/>
      <c r="I36" s="55" t="s">
        <v>63</v>
      </c>
      <c r="J36" s="12"/>
      <c r="K36" s="52"/>
      <c r="L36" s="112" t="s">
        <v>138</v>
      </c>
    </row>
    <row r="37" spans="1:12" ht="19.5" customHeight="1" thickBot="1" x14ac:dyDescent="0.35">
      <c r="A37" s="91"/>
      <c r="B37" s="92"/>
      <c r="C37" s="92"/>
      <c r="D37" s="92"/>
      <c r="I37" s="100" t="s">
        <v>64</v>
      </c>
      <c r="J37" s="63">
        <f>J34*J36</f>
        <v>0</v>
      </c>
      <c r="K37" s="52"/>
      <c r="L37" s="53"/>
    </row>
    <row r="38" spans="1:12" ht="19.5" customHeight="1" thickBot="1" x14ac:dyDescent="0.3">
      <c r="A38" s="214" t="s">
        <v>41</v>
      </c>
      <c r="B38" s="215"/>
      <c r="C38" s="215"/>
      <c r="D38" s="215"/>
      <c r="E38" s="215"/>
      <c r="F38" s="215"/>
      <c r="G38" s="215"/>
      <c r="H38" s="215"/>
      <c r="I38" s="215"/>
      <c r="J38" s="215"/>
      <c r="K38" s="216"/>
      <c r="L38" s="113"/>
    </row>
    <row r="39" spans="1:12" ht="19.5" thickBot="1" x14ac:dyDescent="0.35">
      <c r="A39" s="91"/>
      <c r="B39" s="92"/>
      <c r="C39" s="92"/>
      <c r="D39" s="92"/>
      <c r="I39" s="114" t="s">
        <v>65</v>
      </c>
      <c r="J39" s="63" t="str">
        <f>IFERROR(J20+J24+J37+J29,"Fortsätt fylla i")</f>
        <v>Fortsätt fylla i</v>
      </c>
      <c r="K39" s="52"/>
      <c r="L39" s="115" t="s">
        <v>146</v>
      </c>
    </row>
    <row r="40" spans="1:12" ht="14.45" customHeight="1" thickBot="1" x14ac:dyDescent="0.3">
      <c r="A40" s="116"/>
      <c r="B40" s="117"/>
      <c r="C40" s="117"/>
      <c r="D40" s="117"/>
      <c r="E40" s="118"/>
      <c r="F40" s="118"/>
      <c r="G40" s="118"/>
      <c r="H40" s="118"/>
      <c r="I40" s="118"/>
      <c r="J40" s="119"/>
      <c r="K40" s="68"/>
      <c r="L40" s="53"/>
    </row>
    <row r="41" spans="1:12" ht="19.5" thickBot="1" x14ac:dyDescent="0.35">
      <c r="A41" s="120"/>
      <c r="B41" s="120"/>
      <c r="C41" s="121"/>
      <c r="D41" s="121"/>
      <c r="E41" s="121"/>
      <c r="F41" s="121"/>
      <c r="G41" s="121"/>
      <c r="H41" s="121"/>
      <c r="I41" s="122"/>
      <c r="J41" s="72"/>
      <c r="K41" s="122"/>
      <c r="L41" s="30"/>
    </row>
    <row r="42" spans="1:12" ht="27" thickBot="1" x14ac:dyDescent="0.45">
      <c r="A42" s="42" t="s">
        <v>183</v>
      </c>
      <c r="B42" s="123"/>
      <c r="C42" s="43" t="s">
        <v>16</v>
      </c>
      <c r="D42" s="123"/>
      <c r="E42" s="43"/>
      <c r="F42" s="123"/>
      <c r="G42" s="123"/>
      <c r="H42" s="123"/>
      <c r="I42" s="79"/>
      <c r="J42" s="79"/>
      <c r="K42" s="80"/>
      <c r="L42" s="53"/>
    </row>
    <row r="43" spans="1:12" x14ac:dyDescent="0.25">
      <c r="A43" s="124" t="s">
        <v>66</v>
      </c>
      <c r="B43" s="125"/>
      <c r="C43" s="125"/>
      <c r="D43" s="125"/>
      <c r="E43" s="126"/>
      <c r="F43" s="126"/>
      <c r="G43" s="126"/>
      <c r="H43" s="126"/>
      <c r="I43" s="126"/>
      <c r="J43" s="126"/>
      <c r="K43" s="127"/>
      <c r="L43" s="53"/>
    </row>
    <row r="44" spans="1:12" x14ac:dyDescent="0.25">
      <c r="A44" s="49"/>
      <c r="B44" s="50"/>
      <c r="C44" s="50"/>
      <c r="D44" s="50"/>
      <c r="E44" s="92"/>
      <c r="F44" s="92"/>
      <c r="G44" s="92"/>
      <c r="H44" s="92"/>
      <c r="I44" s="92"/>
      <c r="J44" s="92"/>
      <c r="K44" s="52"/>
      <c r="L44" s="53"/>
    </row>
    <row r="45" spans="1:12" ht="16.5" thickBot="1" x14ac:dyDescent="0.3">
      <c r="A45" s="128" t="s">
        <v>137</v>
      </c>
      <c r="B45" s="109"/>
      <c r="C45" s="59" t="s">
        <v>21</v>
      </c>
      <c r="E45" s="92"/>
      <c r="F45" s="92"/>
      <c r="G45" s="92"/>
      <c r="H45" s="92"/>
      <c r="I45" s="92"/>
      <c r="J45" s="92"/>
      <c r="K45" s="52"/>
      <c r="L45" s="56" t="s">
        <v>134</v>
      </c>
    </row>
    <row r="46" spans="1:12" ht="19.5" thickBot="1" x14ac:dyDescent="0.35">
      <c r="A46" s="218" t="s">
        <v>181</v>
      </c>
      <c r="B46" s="219"/>
      <c r="C46" s="220" t="s">
        <v>67</v>
      </c>
      <c r="D46" s="220"/>
      <c r="E46" s="210" t="s">
        <v>182</v>
      </c>
      <c r="F46" s="210"/>
      <c r="G46" s="92"/>
      <c r="I46" s="100" t="s">
        <v>68</v>
      </c>
      <c r="J46" s="13"/>
      <c r="K46" s="52"/>
      <c r="L46" s="53"/>
    </row>
    <row r="47" spans="1:12" ht="16.5" thickBot="1" x14ac:dyDescent="0.3">
      <c r="A47" s="91"/>
      <c r="B47" s="92"/>
      <c r="C47" s="92"/>
      <c r="D47" s="92"/>
      <c r="E47" s="92"/>
      <c r="F47" s="92"/>
      <c r="G47" s="92"/>
      <c r="H47" s="92"/>
      <c r="I47" s="92"/>
      <c r="J47" s="92"/>
      <c r="K47" s="52"/>
      <c r="L47" s="53"/>
    </row>
    <row r="48" spans="1:12" ht="19.5" thickBot="1" x14ac:dyDescent="0.35">
      <c r="A48" s="91"/>
      <c r="B48" s="92"/>
      <c r="C48" s="92"/>
      <c r="D48" s="92"/>
      <c r="E48" s="129"/>
      <c r="F48" s="129"/>
      <c r="G48" s="129"/>
      <c r="H48" s="129"/>
      <c r="I48" s="62" t="s">
        <v>69</v>
      </c>
      <c r="J48" s="63">
        <f>J46*J8</f>
        <v>0</v>
      </c>
      <c r="K48" s="130"/>
      <c r="L48" s="64" t="s">
        <v>147</v>
      </c>
    </row>
    <row r="49" spans="1:12" ht="19.5" thickBot="1" x14ac:dyDescent="0.35">
      <c r="A49" s="91"/>
      <c r="B49" s="92"/>
      <c r="C49" s="92"/>
      <c r="D49" s="92"/>
      <c r="E49" s="129"/>
      <c r="F49" s="129"/>
      <c r="G49" s="129"/>
      <c r="H49" s="129"/>
      <c r="I49" s="131"/>
      <c r="J49" s="132"/>
      <c r="K49" s="52"/>
      <c r="L49" s="64"/>
    </row>
    <row r="50" spans="1:12" ht="19.5" thickBot="1" x14ac:dyDescent="0.35">
      <c r="A50" s="91"/>
      <c r="B50" s="92"/>
      <c r="C50" s="92"/>
      <c r="D50" s="92"/>
      <c r="E50" s="129"/>
      <c r="F50" s="129"/>
      <c r="G50" s="129"/>
      <c r="H50" s="129"/>
      <c r="I50" s="114" t="s">
        <v>70</v>
      </c>
      <c r="J50" s="63" t="str">
        <f>IFERROR(J13+J39+J48,"Fortsätt fylla i")</f>
        <v>Fortsätt fylla i</v>
      </c>
      <c r="K50" s="52"/>
      <c r="L50" s="64" t="s">
        <v>148</v>
      </c>
    </row>
    <row r="51" spans="1:12" ht="14.45" customHeight="1" thickBot="1" x14ac:dyDescent="0.3">
      <c r="A51" s="116"/>
      <c r="B51" s="117"/>
      <c r="C51" s="117"/>
      <c r="D51" s="117"/>
      <c r="E51" s="117"/>
      <c r="F51" s="117"/>
      <c r="G51" s="117"/>
      <c r="H51" s="117"/>
      <c r="I51" s="133"/>
      <c r="J51" s="133"/>
      <c r="K51" s="68"/>
      <c r="L51" s="53"/>
    </row>
    <row r="52" spans="1:12" ht="16.5" thickBot="1" x14ac:dyDescent="0.3">
      <c r="A52" s="32"/>
      <c r="B52" s="32"/>
      <c r="C52" s="134"/>
      <c r="D52" s="134"/>
      <c r="E52" s="134"/>
      <c r="F52" s="134"/>
      <c r="G52" s="134"/>
      <c r="H52" s="134"/>
      <c r="I52" s="32"/>
      <c r="J52" s="32"/>
      <c r="K52" s="134"/>
      <c r="L52" s="30"/>
    </row>
    <row r="53" spans="1:12" ht="18.75" x14ac:dyDescent="0.3">
      <c r="E53" s="135"/>
      <c r="F53" s="136"/>
      <c r="G53" s="126"/>
      <c r="H53" s="126"/>
      <c r="I53" s="84"/>
      <c r="J53" s="84"/>
      <c r="K53" s="127"/>
      <c r="L53" s="137"/>
    </row>
    <row r="54" spans="1:12" ht="19.5" thickBot="1" x14ac:dyDescent="0.35">
      <c r="E54" s="138"/>
      <c r="F54" s="250" t="s">
        <v>71</v>
      </c>
      <c r="G54" s="250"/>
      <c r="H54" s="250"/>
      <c r="I54" s="251"/>
      <c r="J54" s="139"/>
      <c r="K54" s="140"/>
      <c r="L54" s="141"/>
    </row>
    <row r="55" spans="1:12" ht="21.4" customHeight="1" x14ac:dyDescent="0.3">
      <c r="A55" s="135"/>
      <c r="B55" s="84"/>
      <c r="C55" s="142"/>
      <c r="E55" s="138"/>
      <c r="F55" s="238" t="s">
        <v>72</v>
      </c>
      <c r="G55" s="239"/>
      <c r="H55" s="239"/>
      <c r="I55" s="240"/>
      <c r="J55" s="14"/>
      <c r="K55" s="52"/>
      <c r="L55" s="248" t="s">
        <v>132</v>
      </c>
    </row>
    <row r="56" spans="1:12" ht="18.75" x14ac:dyDescent="0.3">
      <c r="A56" s="138"/>
      <c r="B56" s="5"/>
      <c r="C56" s="15"/>
      <c r="E56" s="138"/>
      <c r="F56" s="237" t="s">
        <v>73</v>
      </c>
      <c r="G56" s="237"/>
      <c r="H56" s="237"/>
      <c r="I56" s="237"/>
      <c r="J56" s="12"/>
      <c r="K56" s="52"/>
      <c r="L56" s="249"/>
    </row>
    <row r="57" spans="1:12" ht="19.5" thickBot="1" x14ac:dyDescent="0.35">
      <c r="A57" s="143" t="s">
        <v>12</v>
      </c>
      <c r="B57" s="16"/>
      <c r="C57" s="20"/>
      <c r="E57" s="138"/>
      <c r="F57" s="244" t="s">
        <v>74</v>
      </c>
      <c r="G57" s="244"/>
      <c r="H57" s="244"/>
      <c r="I57" s="244"/>
      <c r="J57" s="145">
        <f>J24+J37+J29</f>
        <v>0</v>
      </c>
      <c r="K57" s="140"/>
      <c r="L57" s="141" t="s">
        <v>75</v>
      </c>
    </row>
    <row r="58" spans="1:12" ht="19.5" thickBot="1" x14ac:dyDescent="0.35">
      <c r="A58" s="146"/>
      <c r="B58" s="18"/>
      <c r="C58" s="17"/>
      <c r="E58" s="138"/>
      <c r="F58" s="264" t="s">
        <v>76</v>
      </c>
      <c r="G58" s="265"/>
      <c r="H58" s="265"/>
      <c r="I58" s="265"/>
      <c r="J58" s="19" t="str">
        <f>IFERROR(((J57/(J56-J19))/J8),"Värde saknas")</f>
        <v>Värde saknas</v>
      </c>
      <c r="K58" s="140"/>
      <c r="L58" s="259" t="s">
        <v>174</v>
      </c>
    </row>
    <row r="59" spans="1:12" ht="19.5" thickBot="1" x14ac:dyDescent="0.35">
      <c r="A59" s="146"/>
      <c r="B59" s="18"/>
      <c r="C59" s="17"/>
      <c r="E59" s="138"/>
      <c r="F59" s="114"/>
      <c r="G59" s="148"/>
      <c r="H59" s="148"/>
      <c r="I59" s="148" t="s">
        <v>130</v>
      </c>
      <c r="J59" s="149" t="str">
        <f>"Ca "&amp;G16&amp;" till "&amp;I16 &amp;" besök"</f>
        <v>Ca - till - besök</v>
      </c>
      <c r="K59" s="140"/>
      <c r="L59" s="258"/>
    </row>
    <row r="60" spans="1:12" ht="18.75" x14ac:dyDescent="0.25">
      <c r="A60" s="150" t="s">
        <v>81</v>
      </c>
      <c r="B60" s="16"/>
      <c r="C60" s="20"/>
      <c r="E60" s="138"/>
      <c r="K60" s="151"/>
      <c r="L60" s="257" t="s">
        <v>131</v>
      </c>
    </row>
    <row r="61" spans="1:12" ht="18.75" x14ac:dyDescent="0.25">
      <c r="B61" s="5"/>
      <c r="C61" s="21"/>
      <c r="E61" s="138"/>
      <c r="F61" s="236" t="s">
        <v>77</v>
      </c>
      <c r="G61" s="236"/>
      <c r="H61" s="236"/>
      <c r="I61" s="236"/>
      <c r="J61" s="152" t="s">
        <v>78</v>
      </c>
      <c r="K61" s="140"/>
      <c r="L61" s="258"/>
    </row>
    <row r="62" spans="1:12" ht="18.75" x14ac:dyDescent="0.3">
      <c r="A62" s="153"/>
      <c r="B62" s="18"/>
      <c r="C62" s="17"/>
      <c r="E62" s="138"/>
      <c r="F62" s="236" t="s">
        <v>79</v>
      </c>
      <c r="G62" s="236"/>
      <c r="H62" s="236"/>
      <c r="I62" s="236"/>
      <c r="J62" s="22"/>
      <c r="K62" s="140"/>
      <c r="L62" s="154" t="s">
        <v>80</v>
      </c>
    </row>
    <row r="63" spans="1:12" ht="18.75" x14ac:dyDescent="0.3">
      <c r="A63" s="155" t="s">
        <v>86</v>
      </c>
      <c r="B63" s="16"/>
      <c r="C63" s="20"/>
      <c r="E63" s="138"/>
      <c r="F63" s="237" t="s">
        <v>82</v>
      </c>
      <c r="G63" s="237"/>
      <c r="H63" s="237"/>
      <c r="I63" s="237"/>
      <c r="J63" s="22"/>
      <c r="K63" s="140"/>
      <c r="L63" s="156"/>
    </row>
    <row r="64" spans="1:12" ht="18.75" x14ac:dyDescent="0.3">
      <c r="A64" s="157"/>
      <c r="B64" s="147"/>
      <c r="C64" s="144"/>
      <c r="E64" s="138"/>
      <c r="F64" s="238" t="s">
        <v>83</v>
      </c>
      <c r="G64" s="239"/>
      <c r="H64" s="239"/>
      <c r="I64" s="240"/>
      <c r="J64" s="23"/>
      <c r="K64" s="140"/>
      <c r="L64" s="255" t="s">
        <v>129</v>
      </c>
    </row>
    <row r="65" spans="1:12" ht="19.5" thickBot="1" x14ac:dyDescent="0.35">
      <c r="A65" s="158"/>
      <c r="B65" s="118"/>
      <c r="C65" s="159"/>
      <c r="E65" s="138"/>
      <c r="F65" s="237" t="s">
        <v>84</v>
      </c>
      <c r="G65" s="237"/>
      <c r="H65" s="237"/>
      <c r="I65" s="237"/>
      <c r="J65" s="9"/>
      <c r="K65" s="140"/>
      <c r="L65" s="256"/>
    </row>
    <row r="66" spans="1:12" ht="18.75" x14ac:dyDescent="0.3">
      <c r="E66" s="138"/>
      <c r="F66" s="244" t="s">
        <v>85</v>
      </c>
      <c r="G66" s="244"/>
      <c r="H66" s="244"/>
      <c r="I66" s="244"/>
      <c r="J66" s="24"/>
      <c r="K66" s="140"/>
      <c r="L66" s="141"/>
    </row>
    <row r="67" spans="1:12" ht="19.5" thickBot="1" x14ac:dyDescent="0.35">
      <c r="E67" s="160"/>
      <c r="F67" s="244" t="s">
        <v>87</v>
      </c>
      <c r="G67" s="244"/>
      <c r="H67" s="244"/>
      <c r="I67" s="244"/>
      <c r="J67" s="24"/>
      <c r="K67" s="140"/>
      <c r="L67" s="161" t="s">
        <v>175</v>
      </c>
    </row>
    <row r="68" spans="1:12" ht="19.5" thickBot="1" x14ac:dyDescent="0.35">
      <c r="E68" s="138"/>
      <c r="F68" s="241" t="s">
        <v>180</v>
      </c>
      <c r="G68" s="242"/>
      <c r="H68" s="242"/>
      <c r="I68" s="243"/>
      <c r="J68" s="162">
        <f>(J64+(J66*J10)+(J67*J10))</f>
        <v>0</v>
      </c>
      <c r="K68" s="140"/>
      <c r="L68" s="163">
        <f>(J63+(J66*J10))</f>
        <v>0</v>
      </c>
    </row>
    <row r="69" spans="1:12" ht="19.5" thickBot="1" x14ac:dyDescent="0.35">
      <c r="E69" s="164"/>
      <c r="F69" s="234" t="s">
        <v>88</v>
      </c>
      <c r="G69" s="235"/>
      <c r="H69" s="235"/>
      <c r="I69" s="235"/>
      <c r="J69" s="165">
        <f>(J63*J62)+(J64*J8)+(J65*J10*J62)+(J66*J10*J62)+(J67*J10*J8)</f>
        <v>0</v>
      </c>
      <c r="K69" s="140"/>
      <c r="L69" s="141"/>
    </row>
    <row r="70" spans="1:12" x14ac:dyDescent="0.25">
      <c r="E70" s="138"/>
      <c r="K70" s="140"/>
      <c r="L70" s="141"/>
    </row>
    <row r="71" spans="1:12" ht="18.75" x14ac:dyDescent="0.25">
      <c r="E71" s="138"/>
      <c r="F71" s="245" t="s">
        <v>89</v>
      </c>
      <c r="G71" s="245"/>
      <c r="H71" s="245"/>
      <c r="I71" s="245"/>
      <c r="J71" s="152" t="s">
        <v>78</v>
      </c>
      <c r="K71" s="140"/>
      <c r="L71" s="141"/>
    </row>
    <row r="72" spans="1:12" ht="18.75" x14ac:dyDescent="0.3">
      <c r="E72" s="138"/>
      <c r="F72" s="237" t="s">
        <v>90</v>
      </c>
      <c r="G72" s="237"/>
      <c r="H72" s="237"/>
      <c r="I72" s="237"/>
      <c r="J72" s="9"/>
      <c r="K72" s="140"/>
      <c r="L72" s="141"/>
    </row>
    <row r="73" spans="1:12" ht="18.75" x14ac:dyDescent="0.3">
      <c r="E73" s="138"/>
      <c r="F73" s="237" t="s">
        <v>149</v>
      </c>
      <c r="G73" s="237"/>
      <c r="H73" s="237"/>
      <c r="I73" s="237"/>
      <c r="J73" s="9"/>
      <c r="K73" s="140"/>
      <c r="L73" s="141"/>
    </row>
    <row r="74" spans="1:12" ht="18.75" x14ac:dyDescent="0.3">
      <c r="E74" s="138"/>
      <c r="F74" s="237" t="s">
        <v>87</v>
      </c>
      <c r="G74" s="237"/>
      <c r="H74" s="237"/>
      <c r="I74" s="237"/>
      <c r="J74" s="9"/>
      <c r="K74" s="140"/>
      <c r="L74" s="161" t="s">
        <v>175</v>
      </c>
    </row>
    <row r="75" spans="1:12" ht="18.75" x14ac:dyDescent="0.3">
      <c r="E75" s="138"/>
      <c r="F75" s="246" t="s">
        <v>179</v>
      </c>
      <c r="G75" s="246"/>
      <c r="H75" s="246"/>
      <c r="I75" s="246"/>
      <c r="J75" s="166">
        <f xml:space="preserve"> J13</f>
        <v>0</v>
      </c>
      <c r="K75" s="140"/>
      <c r="L75" s="141" t="s">
        <v>150</v>
      </c>
    </row>
    <row r="76" spans="1:12" ht="18.75" x14ac:dyDescent="0.3">
      <c r="E76" s="138"/>
      <c r="F76" s="247" t="s">
        <v>178</v>
      </c>
      <c r="G76" s="247"/>
      <c r="H76" s="247"/>
      <c r="I76" s="247"/>
      <c r="J76" s="166" t="str">
        <f>IFERROR((((J58*J8)+J8)*1),"Fortsätt fylla i")</f>
        <v>Fortsätt fylla i</v>
      </c>
      <c r="K76" s="140"/>
      <c r="L76" s="141" t="s">
        <v>176</v>
      </c>
    </row>
    <row r="77" spans="1:12" ht="18.75" x14ac:dyDescent="0.3">
      <c r="E77" s="138"/>
      <c r="F77" s="237" t="s">
        <v>91</v>
      </c>
      <c r="G77" s="237"/>
      <c r="H77" s="237"/>
      <c r="I77" s="237"/>
      <c r="J77" s="166">
        <f>(J65*J10)*1.2</f>
        <v>0</v>
      </c>
      <c r="K77" s="140"/>
      <c r="L77" s="141" t="s">
        <v>177</v>
      </c>
    </row>
    <row r="78" spans="1:12" ht="19.5" thickBot="1" x14ac:dyDescent="0.35">
      <c r="E78" s="138"/>
      <c r="F78" s="244" t="s">
        <v>92</v>
      </c>
      <c r="G78" s="244"/>
      <c r="H78" s="244"/>
      <c r="I78" s="244"/>
      <c r="J78" s="145">
        <f>J66*J62</f>
        <v>0</v>
      </c>
      <c r="K78" s="140"/>
      <c r="L78" s="141"/>
    </row>
    <row r="79" spans="1:12" ht="19.5" thickBot="1" x14ac:dyDescent="0.35">
      <c r="E79" s="138"/>
      <c r="F79" s="241" t="s">
        <v>93</v>
      </c>
      <c r="G79" s="242"/>
      <c r="H79" s="242"/>
      <c r="I79" s="242"/>
      <c r="J79" s="167" t="str">
        <f>IFERROR((J72+J73+J75+(J74*J8*J10)+J76+(J77*J10)+(J78*J10)),"Fortsätt fylla i")</f>
        <v>Fortsätt fylla i</v>
      </c>
      <c r="K79" s="140"/>
      <c r="L79" s="141"/>
    </row>
    <row r="80" spans="1:12" ht="19.5" thickBot="1" x14ac:dyDescent="0.35">
      <c r="E80" s="138"/>
      <c r="F80" s="168"/>
      <c r="G80" s="168"/>
      <c r="H80" s="168"/>
      <c r="I80" s="168"/>
      <c r="J80" s="169"/>
      <c r="K80" s="140"/>
      <c r="L80" s="141"/>
    </row>
    <row r="81" spans="5:12" ht="19.5" thickBot="1" x14ac:dyDescent="0.35">
      <c r="E81" s="138"/>
      <c r="I81" s="170" t="s">
        <v>94</v>
      </c>
      <c r="J81" s="171" t="str">
        <f>IFERROR(J50+J69+(J79-J75),"Fortsätt fylla i")</f>
        <v>Fortsätt fylla i</v>
      </c>
      <c r="K81" s="140"/>
      <c r="L81" s="141"/>
    </row>
    <row r="82" spans="5:12" ht="112.5" customHeight="1" x14ac:dyDescent="0.3">
      <c r="E82" s="172"/>
      <c r="F82" s="173"/>
      <c r="G82" s="173"/>
      <c r="H82" s="173"/>
      <c r="I82" s="198" t="s">
        <v>155</v>
      </c>
      <c r="J82" s="198"/>
      <c r="K82" s="140"/>
    </row>
    <row r="83" spans="5:12" ht="16.5" thickBot="1" x14ac:dyDescent="0.3">
      <c r="E83" s="158"/>
      <c r="F83" s="118"/>
      <c r="G83" s="118"/>
      <c r="H83" s="118"/>
      <c r="I83" s="118"/>
      <c r="J83" s="118"/>
      <c r="K83" s="159"/>
    </row>
  </sheetData>
  <customSheetViews>
    <customSheetView guid="{5A092612-56C2-4912-8566-A42903545CEB}" scale="90" topLeftCell="A34">
      <selection activeCell="C88" sqref="C88:F88"/>
      <pageMargins left="0" right="0" top="0" bottom="0" header="0" footer="0"/>
      <pageSetup paperSize="9" scale="67" fitToHeight="5" orientation="portrait" r:id="rId1"/>
      <headerFooter>
        <oddFooter>&amp;LMall v1.0 
&amp;F&amp;C&amp;A sida &amp;P &amp;Rutskriftsdatum: &amp;D</oddFooter>
      </headerFooter>
    </customSheetView>
    <customSheetView guid="{D31DDFCB-64A0-4B3B-8B30-CBFB54B87B5D}" scale="80" topLeftCell="A25">
      <selection activeCell="A42" sqref="A42"/>
      <pageMargins left="0" right="0" top="0" bottom="0" header="0" footer="0"/>
      <pageSetup paperSize="9" scale="67" fitToHeight="5" orientation="portrait" r:id="rId2"/>
      <headerFooter>
        <oddFooter>&amp;LMall v1.0 
&amp;F&amp;C&amp;A sida &amp;P &amp;Rutskriftsdatum: &amp;D</oddFooter>
      </headerFooter>
    </customSheetView>
    <customSheetView guid="{45F1B1CD-46C6-4E91-A22C-62551858FCAB}" scale="80" topLeftCell="A57">
      <selection activeCell="C70" sqref="C70"/>
      <pageMargins left="0" right="0" top="0" bottom="0" header="0" footer="0"/>
      <pageSetup paperSize="9" scale="67" fitToHeight="5" orientation="portrait" r:id="rId3"/>
      <headerFooter>
        <oddFooter>&amp;LMall v1.0 
&amp;F&amp;C&amp;A sida &amp;P &amp;Rutskriftsdatum: &amp;D</oddFooter>
      </headerFooter>
    </customSheetView>
    <customSheetView guid="{2B68F557-1F5C-4B1F-9079-FDFB12432AE1}" scale="80" topLeftCell="A25">
      <selection activeCell="A42" sqref="A42"/>
      <pageMargins left="0" right="0" top="0" bottom="0" header="0" footer="0"/>
      <pageSetup paperSize="9" scale="67" fitToHeight="5" orientation="portrait" r:id="rId4"/>
      <headerFooter>
        <oddFooter>&amp;LMall v1.0 
&amp;F&amp;C&amp;A sida &amp;P &amp;Rutskriftsdatum: &amp;D</oddFooter>
      </headerFooter>
    </customSheetView>
    <customSheetView guid="{CC5B971E-82B5-4589-9FEE-2E090A59123D}" scale="90" topLeftCell="A34">
      <selection activeCell="C88" sqref="C88:F88"/>
      <pageMargins left="0" right="0" top="0" bottom="0" header="0" footer="0"/>
      <pageSetup paperSize="9" scale="67" fitToHeight="5" orientation="portrait" r:id="rId5"/>
      <headerFooter>
        <oddFooter>&amp;LMall v1.0 
&amp;F&amp;C&amp;A sida &amp;P &amp;Rutskriftsdatum: &amp;D</oddFooter>
      </headerFooter>
    </customSheetView>
  </customSheetViews>
  <mergeCells count="64">
    <mergeCell ref="L64:L65"/>
    <mergeCell ref="L60:L61"/>
    <mergeCell ref="L58:L59"/>
    <mergeCell ref="A36:B36"/>
    <mergeCell ref="C36:D36"/>
    <mergeCell ref="E36:F36"/>
    <mergeCell ref="F58:I58"/>
    <mergeCell ref="A30:K30"/>
    <mergeCell ref="A38:K38"/>
    <mergeCell ref="A33:B33"/>
    <mergeCell ref="E33:F33"/>
    <mergeCell ref="A46:B46"/>
    <mergeCell ref="L55:L56"/>
    <mergeCell ref="F57:I57"/>
    <mergeCell ref="F55:I55"/>
    <mergeCell ref="F56:I56"/>
    <mergeCell ref="C46:D46"/>
    <mergeCell ref="E46:F46"/>
    <mergeCell ref="F54:I54"/>
    <mergeCell ref="F78:I78"/>
    <mergeCell ref="F79:I79"/>
    <mergeCell ref="F72:I72"/>
    <mergeCell ref="F73:I73"/>
    <mergeCell ref="F71:I71"/>
    <mergeCell ref="F75:I75"/>
    <mergeCell ref="F76:I76"/>
    <mergeCell ref="F74:I74"/>
    <mergeCell ref="F77:I77"/>
    <mergeCell ref="F69:I69"/>
    <mergeCell ref="F61:I61"/>
    <mergeCell ref="F63:I63"/>
    <mergeCell ref="F65:I65"/>
    <mergeCell ref="F64:I64"/>
    <mergeCell ref="F68:I68"/>
    <mergeCell ref="F62:I62"/>
    <mergeCell ref="F67:I67"/>
    <mergeCell ref="F66:I66"/>
    <mergeCell ref="A19:B19"/>
    <mergeCell ref="B4:C4"/>
    <mergeCell ref="B5:C5"/>
    <mergeCell ref="I1:K1"/>
    <mergeCell ref="F2:H2"/>
    <mergeCell ref="E4:H4"/>
    <mergeCell ref="E5:H5"/>
    <mergeCell ref="B3:H3"/>
    <mergeCell ref="B1:H1"/>
    <mergeCell ref="C19:D19"/>
    <mergeCell ref="E19:F19"/>
    <mergeCell ref="I82:J82"/>
    <mergeCell ref="L10:L12"/>
    <mergeCell ref="A12:B12"/>
    <mergeCell ref="A11:B11"/>
    <mergeCell ref="C33:D33"/>
    <mergeCell ref="C11:D11"/>
    <mergeCell ref="E11:F11"/>
    <mergeCell ref="C12:D12"/>
    <mergeCell ref="E12:F12"/>
    <mergeCell ref="L19:L21"/>
    <mergeCell ref="A21:K21"/>
    <mergeCell ref="A25:K25"/>
    <mergeCell ref="G22:I22"/>
    <mergeCell ref="A28:B28"/>
    <mergeCell ref="C28:D28"/>
    <mergeCell ref="E28:F28"/>
  </mergeCells>
  <conditionalFormatting sqref="B3:B4">
    <cfRule type="cellIs" dxfId="6" priority="5" operator="equal">
      <formula>"Hög"</formula>
    </cfRule>
  </conditionalFormatting>
  <conditionalFormatting sqref="E4">
    <cfRule type="cellIs" dxfId="5" priority="6" operator="equal">
      <formula>"Hög"</formula>
    </cfRule>
  </conditionalFormatting>
  <conditionalFormatting sqref="E12">
    <cfRule type="cellIs" dxfId="4" priority="10" operator="equal">
      <formula>"Hög"</formula>
    </cfRule>
  </conditionalFormatting>
  <conditionalFormatting sqref="J2">
    <cfRule type="cellIs" dxfId="3" priority="8" operator="equal">
      <formula>"Hög"</formula>
    </cfRule>
    <cfRule type="cellIs" dxfId="2" priority="13" operator="equal">
      <formula>"Välj"</formula>
    </cfRule>
    <cfRule type="cellIs" dxfId="1" priority="14" operator="equal">
      <formula>"Medel"</formula>
    </cfRule>
    <cfRule type="cellIs" dxfId="0" priority="15" operator="equal">
      <formula>"Låg"</formula>
    </cfRule>
  </conditionalFormatting>
  <hyperlinks>
    <hyperlink ref="C10" location="'Utökad information'!A1" display="se flik Utökad information" xr:uid="{D0DFC0F1-8188-4527-9EBE-698E29572C8A}"/>
    <hyperlink ref="C45" location="'Utökad information'!A1" display="se flik Utökad information" xr:uid="{26DA071D-276D-4E81-AD52-54F2CF6A3896}"/>
    <hyperlink ref="D17" location="'Utökad information'!A1" display="se flik Utökad information" xr:uid="{72D5D722-3759-46D6-A716-84BE838DF73B}"/>
  </hyperlinks>
  <pageMargins left="0.70866141732283472" right="0.70866141732283472" top="0.74803149606299213" bottom="0.74803149606299213" header="0.31496062992125984" footer="0.31496062992125984"/>
  <pageSetup paperSize="9" scale="52" fitToHeight="5" orientation="landscape" r:id="rId6"/>
  <headerFooter>
    <oddHeader xml:space="preserve">&amp;L&amp;"-,Fet"&amp;20&amp;K000000Tidsuppskattning Monitoreringsuppdrag
</oddHeader>
    <oddFooter>&amp;L
Mall v2.0_17mars2022&amp;C&amp;A &amp;P(&amp;N) &amp;RUtskriftsdatum: &amp;D</oddFooter>
  </headerFooter>
  <rowBreaks count="1" manualBreakCount="1">
    <brk id="51"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3D43D22-8644-4DA3-A0AB-8EC2CD97EA4C}">
          <x14:formula1>
            <xm:f>Listruta!$A$2:$A$5</xm:f>
          </x14:formula1>
          <xm:sqref>J2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FF09-89ED-4783-99A0-0B59D6DB33CA}">
  <sheetPr>
    <pageSetUpPr fitToPage="1"/>
  </sheetPr>
  <dimension ref="A1:D41"/>
  <sheetViews>
    <sheetView showWhiteSpace="0" view="pageLayout" topLeftCell="A3" zoomScaleNormal="120" workbookViewId="0">
      <selection activeCell="B28" sqref="B28"/>
    </sheetView>
  </sheetViews>
  <sheetFormatPr defaultColWidth="9" defaultRowHeight="15" x14ac:dyDescent="0.25"/>
  <cols>
    <col min="1" max="1" width="90.85546875" customWidth="1"/>
    <col min="2" max="2" width="73.85546875" customWidth="1"/>
  </cols>
  <sheetData>
    <row r="1" spans="1:4" x14ac:dyDescent="0.25">
      <c r="A1" s="32"/>
      <c r="B1" s="32"/>
    </row>
    <row r="2" spans="1:4" ht="18.75" x14ac:dyDescent="0.3">
      <c r="A2" s="174" t="s">
        <v>95</v>
      </c>
      <c r="B2" s="32"/>
    </row>
    <row r="3" spans="1:4" ht="15.75" x14ac:dyDescent="0.25">
      <c r="A3" s="266" t="s">
        <v>156</v>
      </c>
      <c r="B3" s="266"/>
      <c r="C3" s="50"/>
      <c r="D3" s="92"/>
    </row>
    <row r="4" spans="1:4" x14ac:dyDescent="0.25">
      <c r="A4" s="175" t="s">
        <v>96</v>
      </c>
      <c r="B4" s="175" t="s">
        <v>97</v>
      </c>
    </row>
    <row r="5" spans="1:4" x14ac:dyDescent="0.25">
      <c r="A5" s="175" t="s">
        <v>98</v>
      </c>
      <c r="B5" s="175" t="s">
        <v>99</v>
      </c>
    </row>
    <row r="6" spans="1:4" x14ac:dyDescent="0.25">
      <c r="A6" s="175" t="s">
        <v>100</v>
      </c>
      <c r="B6" s="175" t="s">
        <v>101</v>
      </c>
    </row>
    <row r="7" spans="1:4" x14ac:dyDescent="0.25">
      <c r="A7" s="175" t="s">
        <v>102</v>
      </c>
      <c r="B7" s="175" t="s">
        <v>103</v>
      </c>
    </row>
    <row r="8" spans="1:4" x14ac:dyDescent="0.25">
      <c r="A8" s="175" t="s">
        <v>104</v>
      </c>
      <c r="B8" s="175" t="s">
        <v>105</v>
      </c>
    </row>
    <row r="9" spans="1:4" ht="30" x14ac:dyDescent="0.25">
      <c r="A9" s="176" t="s">
        <v>106</v>
      </c>
      <c r="B9" s="177" t="s">
        <v>159</v>
      </c>
    </row>
    <row r="10" spans="1:4" x14ac:dyDescent="0.25">
      <c r="A10" s="177" t="s">
        <v>157</v>
      </c>
      <c r="B10" s="175" t="s">
        <v>107</v>
      </c>
    </row>
    <row r="11" spans="1:4" x14ac:dyDescent="0.25">
      <c r="A11" s="175" t="s">
        <v>108</v>
      </c>
      <c r="B11" s="175" t="s">
        <v>160</v>
      </c>
    </row>
    <row r="12" spans="1:4" x14ac:dyDescent="0.25">
      <c r="A12" s="175" t="s">
        <v>109</v>
      </c>
      <c r="B12" s="175" t="s">
        <v>110</v>
      </c>
    </row>
    <row r="13" spans="1:4" x14ac:dyDescent="0.25">
      <c r="A13" s="175" t="s">
        <v>158</v>
      </c>
      <c r="B13" s="175" t="s">
        <v>111</v>
      </c>
    </row>
    <row r="14" spans="1:4" x14ac:dyDescent="0.25">
      <c r="A14" s="175" t="s">
        <v>112</v>
      </c>
      <c r="B14" s="175" t="s">
        <v>113</v>
      </c>
    </row>
    <row r="15" spans="1:4" x14ac:dyDescent="0.25">
      <c r="A15" s="175" t="s">
        <v>114</v>
      </c>
      <c r="B15" s="175"/>
    </row>
    <row r="16" spans="1:4" x14ac:dyDescent="0.25">
      <c r="A16" s="32"/>
      <c r="B16" s="32"/>
    </row>
    <row r="17" spans="1:4" ht="18.75" x14ac:dyDescent="0.3">
      <c r="A17" s="174" t="s">
        <v>115</v>
      </c>
      <c r="B17" s="174"/>
    </row>
    <row r="18" spans="1:4" x14ac:dyDescent="0.25">
      <c r="A18" s="178" t="s">
        <v>116</v>
      </c>
      <c r="B18" s="179" t="s">
        <v>117</v>
      </c>
    </row>
    <row r="19" spans="1:4" ht="30" x14ac:dyDescent="0.25">
      <c r="A19" s="180" t="s">
        <v>162</v>
      </c>
      <c r="B19" s="178" t="s">
        <v>161</v>
      </c>
    </row>
    <row r="20" spans="1:4" ht="30" x14ac:dyDescent="0.25">
      <c r="A20" s="180" t="s">
        <v>163</v>
      </c>
      <c r="B20" s="178" t="s">
        <v>118</v>
      </c>
    </row>
    <row r="21" spans="1:4" x14ac:dyDescent="0.25">
      <c r="A21" s="32"/>
      <c r="B21" s="32"/>
    </row>
    <row r="22" spans="1:4" ht="18.75" x14ac:dyDescent="0.3">
      <c r="A22" s="174" t="s">
        <v>165</v>
      </c>
      <c r="B22" s="32"/>
    </row>
    <row r="23" spans="1:4" x14ac:dyDescent="0.25">
      <c r="A23" s="267" t="s">
        <v>164</v>
      </c>
      <c r="B23" s="267"/>
    </row>
    <row r="24" spans="1:4" ht="18" customHeight="1" x14ac:dyDescent="0.25">
      <c r="A24" s="180" t="s">
        <v>119</v>
      </c>
      <c r="B24" s="180" t="s">
        <v>120</v>
      </c>
      <c r="C24" s="50"/>
    </row>
    <row r="25" spans="1:4" ht="15.75" x14ac:dyDescent="0.25">
      <c r="A25" s="180" t="s">
        <v>166</v>
      </c>
      <c r="B25" s="180" t="s">
        <v>121</v>
      </c>
      <c r="C25" s="50"/>
    </row>
    <row r="26" spans="1:4" ht="15.75" x14ac:dyDescent="0.25">
      <c r="A26" s="180" t="s">
        <v>122</v>
      </c>
      <c r="B26" s="180" t="s">
        <v>167</v>
      </c>
      <c r="C26" s="50"/>
    </row>
    <row r="27" spans="1:4" ht="15.75" x14ac:dyDescent="0.25">
      <c r="A27" s="180" t="s">
        <v>123</v>
      </c>
      <c r="B27" s="180" t="s">
        <v>124</v>
      </c>
      <c r="C27" s="50"/>
    </row>
    <row r="28" spans="1:4" ht="15.75" x14ac:dyDescent="0.25">
      <c r="A28" s="180" t="s">
        <v>125</v>
      </c>
      <c r="B28" s="180"/>
      <c r="C28" s="50"/>
      <c r="D28" s="92"/>
    </row>
    <row r="29" spans="1:4" x14ac:dyDescent="0.25">
      <c r="A29" s="32"/>
      <c r="B29" s="32"/>
    </row>
    <row r="30" spans="1:4" x14ac:dyDescent="0.25">
      <c r="A30" s="32"/>
      <c r="B30" s="32"/>
    </row>
    <row r="31" spans="1:4" x14ac:dyDescent="0.25">
      <c r="A31" s="32"/>
      <c r="B31" s="32"/>
    </row>
    <row r="32" spans="1:4" x14ac:dyDescent="0.25">
      <c r="A32" s="32"/>
      <c r="B32" s="32"/>
    </row>
    <row r="33" spans="1:2" x14ac:dyDescent="0.25">
      <c r="A33" s="32"/>
      <c r="B33" s="32"/>
    </row>
    <row r="34" spans="1:2" x14ac:dyDescent="0.25">
      <c r="A34" s="32"/>
      <c r="B34" s="32"/>
    </row>
    <row r="35" spans="1:2" x14ac:dyDescent="0.25">
      <c r="A35" s="32"/>
      <c r="B35" s="32"/>
    </row>
    <row r="36" spans="1:2" x14ac:dyDescent="0.25">
      <c r="A36" s="32"/>
      <c r="B36" s="32"/>
    </row>
    <row r="37" spans="1:2" x14ac:dyDescent="0.25">
      <c r="A37" s="32"/>
      <c r="B37" s="32"/>
    </row>
    <row r="38" spans="1:2" x14ac:dyDescent="0.25">
      <c r="A38" s="32"/>
      <c r="B38" s="32"/>
    </row>
    <row r="39" spans="1:2" x14ac:dyDescent="0.25">
      <c r="A39" s="32"/>
      <c r="B39" s="32"/>
    </row>
    <row r="40" spans="1:2" x14ac:dyDescent="0.25">
      <c r="A40" s="32"/>
      <c r="B40" s="32"/>
    </row>
    <row r="41" spans="1:2" x14ac:dyDescent="0.25">
      <c r="A41" s="32"/>
      <c r="B41" s="32"/>
    </row>
  </sheetData>
  <sheetProtection sheet="1" objects="1" scenarios="1"/>
  <mergeCells count="2">
    <mergeCell ref="A3:B3"/>
    <mergeCell ref="A23:B23"/>
  </mergeCells>
  <pageMargins left="0.70866141732283472" right="0.70866141732283472" top="0.74803149606299213" bottom="0.74803149606299213" header="0.31496062992125984" footer="0.31496062992125984"/>
  <pageSetup scale="74" orientation="landscape" r:id="rId1"/>
  <headerFooter>
    <oddFooter>&amp;LMall v2.0_17mars2022 &amp;C&amp;A&amp;RUtskriftsdatum: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2:A5"/>
  <sheetViews>
    <sheetView view="pageLayout" zoomScaleNormal="100" workbookViewId="0">
      <selection activeCell="A6" sqref="A6"/>
    </sheetView>
  </sheetViews>
  <sheetFormatPr defaultRowHeight="15" x14ac:dyDescent="0.25"/>
  <sheetData>
    <row r="2" spans="1:1" ht="15.75" x14ac:dyDescent="0.25">
      <c r="A2" s="1" t="s">
        <v>6</v>
      </c>
    </row>
    <row r="3" spans="1:1" ht="15.75" x14ac:dyDescent="0.25">
      <c r="A3" s="2" t="s">
        <v>126</v>
      </c>
    </row>
    <row r="4" spans="1:1" ht="15.75" x14ac:dyDescent="0.25">
      <c r="A4" s="3" t="s">
        <v>127</v>
      </c>
    </row>
    <row r="5" spans="1:1" ht="15.75" x14ac:dyDescent="0.25">
      <c r="A5" s="4" t="s">
        <v>128</v>
      </c>
    </row>
  </sheetData>
  <customSheetViews>
    <customSheetView guid="{5A092612-56C2-4912-8566-A42903545CEB}" showPageBreaks="1" view="pageLayout">
      <selection activeCell="B5" sqref="B5"/>
      <pageMargins left="0" right="0" top="0" bottom="0" header="0" footer="0"/>
      <pageSetup orientation="portrait" r:id="rId1"/>
    </customSheetView>
    <customSheetView guid="{D31DDFCB-64A0-4B3B-8B30-CBFB54B87B5D}" showPageBreaks="1" view="pageLayout">
      <selection activeCell="B5" sqref="B5"/>
      <pageMargins left="0" right="0" top="0" bottom="0" header="0" footer="0"/>
      <pageSetup orientation="portrait" r:id="rId2"/>
    </customSheetView>
    <customSheetView guid="{45F1B1CD-46C6-4E91-A22C-62551858FCAB}" showPageBreaks="1" view="pageLayout">
      <selection activeCell="B5" sqref="B5"/>
      <pageMargins left="0" right="0" top="0" bottom="0" header="0" footer="0"/>
      <pageSetup orientation="portrait" r:id="rId3"/>
    </customSheetView>
    <customSheetView guid="{2B68F557-1F5C-4B1F-9079-FDFB12432AE1}" showPageBreaks="1" view="pageLayout">
      <selection activeCell="B5" sqref="B5"/>
      <pageMargins left="0" right="0" top="0" bottom="0" header="0" footer="0"/>
      <pageSetup orientation="portrait" r:id="rId4"/>
    </customSheetView>
    <customSheetView guid="{CC5B971E-82B5-4589-9FEE-2E090A59123D}" showPageBreaks="1" view="pageLayout">
      <selection activeCell="B5" sqref="B5"/>
      <pageMargins left="0" right="0" top="0" bottom="0" header="0" footer="0"/>
      <pageSetup orientation="portrait" r:id="rId5"/>
    </customSheetView>
  </customSheetView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Om dokumentet</vt:lpstr>
      <vt:lpstr>Instruktionssida</vt:lpstr>
      <vt:lpstr>Tidsuppskattning</vt:lpstr>
      <vt:lpstr>Utökad information</vt:lpstr>
      <vt:lpstr>Listruta</vt:lpstr>
      <vt:lpstr>Tidsuppskattning!Utskriftsområde</vt:lpstr>
      <vt:lpstr>'Utökad information'!Utskriftsområde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Tidsuppskattning för monitoreringsuppdrag</dc:title>
  <dc:subject/>
  <dc:creator>Kliniska Studier Sverige</dc:creator>
  <cp:keywords/>
  <dc:description/>
  <cp:revision/>
  <cp:lastPrinted>2022-03-17T16:32:06Z</cp:lastPrinted>
  <dcterms:created xsi:type="dcterms:W3CDTF">2019-04-04T10:41:40Z</dcterms:created>
  <dcterms:modified xsi:type="dcterms:W3CDTF">2023-12-15T08:13:23Z</dcterms:modified>
  <cp:category/>
  <cp:contentStatus/>
</cp:coreProperties>
</file>